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Pero\Streljastvo\IAU\President 3\competitions\Kostelec na Hana\"/>
    </mc:Choice>
  </mc:AlternateContent>
  <xr:revisionPtr revIDLastSave="0" documentId="8_{9A333FFC-FE2D-4523-8EAD-FB38F208B477}" xr6:coauthVersionLast="47" xr6:coauthVersionMax="47" xr10:uidLastSave="{00000000-0000-0000-0000-000000000000}"/>
  <bookViews>
    <workbookView xWindow="10935" yWindow="1005" windowWidth="14655" windowHeight="14235" xr2:uid="{00000000-000D-0000-FFFF-FFFF00000000}"/>
  </bookViews>
  <sheets>
    <sheet name="Entry Form" sheetId="2" r:id="rId1"/>
    <sheet name="Old Entry Form" sheetId="3" r:id="rId2"/>
    <sheet name="Data" sheetId="1" state="veryHidden" r:id="rId3"/>
  </sheets>
  <definedNames>
    <definedName name="_xlnm._FilterDatabase" localSheetId="2" hidden="1">Data!$C$6:$J$431</definedName>
    <definedName name="_xlnm.Print_Area" localSheetId="0">'Entry Form'!$A$1:$F$136</definedName>
    <definedName name="_xlnm.Print_Area" localSheetId="1">'Old Entry Form'!$A$1:$F$126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3" i="1"/>
  <c r="J2" i="1"/>
  <c r="B7" i="1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/>
  <c r="B361" i="1" s="1"/>
  <c r="B362" i="1" s="1"/>
  <c r="B363" i="1" s="1"/>
  <c r="B364" i="1" s="1"/>
  <c r="B365" i="1"/>
  <c r="B366" i="1"/>
  <c r="B367" i="1" s="1"/>
  <c r="B368" i="1"/>
  <c r="B369" i="1" s="1"/>
  <c r="B370" i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J453" i="1"/>
  <c r="I453" i="1"/>
  <c r="J452" i="1"/>
  <c r="I452" i="1"/>
  <c r="J451" i="1"/>
  <c r="I451" i="1"/>
  <c r="K377" i="1" s="1"/>
  <c r="J450" i="1"/>
  <c r="I450" i="1"/>
  <c r="K450" i="1" s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K435" i="1" s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K419" i="1" s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K411" i="1" s="1"/>
  <c r="J410" i="1"/>
  <c r="I410" i="1"/>
  <c r="J409" i="1"/>
  <c r="I409" i="1"/>
  <c r="J408" i="1"/>
  <c r="I408" i="1"/>
  <c r="K408" i="1" s="1"/>
  <c r="J407" i="1"/>
  <c r="I407" i="1"/>
  <c r="J406" i="1"/>
  <c r="I406" i="1"/>
  <c r="K406" i="1" s="1"/>
  <c r="J405" i="1"/>
  <c r="I405" i="1"/>
  <c r="J404" i="1"/>
  <c r="I404" i="1"/>
  <c r="J403" i="1"/>
  <c r="I403" i="1"/>
  <c r="J402" i="1"/>
  <c r="I402" i="1"/>
  <c r="K402" i="1" s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K390" i="1" s="1"/>
  <c r="J389" i="1"/>
  <c r="I389" i="1"/>
  <c r="J388" i="1"/>
  <c r="I388" i="1"/>
  <c r="J387" i="1"/>
  <c r="I387" i="1"/>
  <c r="J386" i="1"/>
  <c r="I386" i="1"/>
  <c r="K386" i="1" s="1"/>
  <c r="J385" i="1"/>
  <c r="I385" i="1"/>
  <c r="J384" i="1"/>
  <c r="I384" i="1"/>
  <c r="J383" i="1"/>
  <c r="I383" i="1"/>
  <c r="K383" i="1" s="1"/>
  <c r="J382" i="1"/>
  <c r="I382" i="1"/>
  <c r="K382" i="1" s="1"/>
  <c r="J381" i="1"/>
  <c r="I381" i="1"/>
  <c r="J380" i="1"/>
  <c r="I380" i="1"/>
  <c r="K380" i="1" s="1"/>
  <c r="J379" i="1"/>
  <c r="I379" i="1"/>
  <c r="K379" i="1" s="1"/>
  <c r="J378" i="1"/>
  <c r="I378" i="1"/>
  <c r="J377" i="1"/>
  <c r="I377" i="1"/>
  <c r="J376" i="1"/>
  <c r="I376" i="1"/>
  <c r="K376" i="1" s="1"/>
  <c r="J375" i="1"/>
  <c r="I375" i="1"/>
  <c r="J374" i="1"/>
  <c r="I374" i="1"/>
  <c r="J373" i="1"/>
  <c r="I373" i="1"/>
  <c r="K373" i="1" s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K366" i="1" s="1"/>
  <c r="J365" i="1"/>
  <c r="I365" i="1"/>
  <c r="J364" i="1"/>
  <c r="I364" i="1"/>
  <c r="K364" i="1" s="1"/>
  <c r="J363" i="1"/>
  <c r="I363" i="1"/>
  <c r="J362" i="1"/>
  <c r="I362" i="1"/>
  <c r="K362" i="1" s="1"/>
  <c r="J361" i="1"/>
  <c r="I361" i="1"/>
  <c r="K384" i="1" s="1"/>
  <c r="J360" i="1"/>
  <c r="I360" i="1"/>
  <c r="K360" i="1" s="1"/>
  <c r="J359" i="1"/>
  <c r="I359" i="1"/>
  <c r="K412" i="1" s="1"/>
  <c r="J358" i="1"/>
  <c r="I358" i="1"/>
  <c r="J357" i="1"/>
  <c r="I357" i="1"/>
  <c r="K357" i="1" s="1"/>
  <c r="J356" i="1"/>
  <c r="I356" i="1"/>
  <c r="J355" i="1"/>
  <c r="I355" i="1"/>
  <c r="J354" i="1"/>
  <c r="I354" i="1"/>
  <c r="K354" i="1" s="1"/>
  <c r="J353" i="1"/>
  <c r="I353" i="1"/>
  <c r="J352" i="1"/>
  <c r="I352" i="1"/>
  <c r="K157" i="1" s="1"/>
  <c r="J351" i="1"/>
  <c r="I351" i="1"/>
  <c r="J350" i="1"/>
  <c r="I350" i="1"/>
  <c r="K350" i="1" s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K432" i="1" s="1"/>
  <c r="J339" i="1"/>
  <c r="I339" i="1"/>
  <c r="J338" i="1"/>
  <c r="I338" i="1"/>
  <c r="J337" i="1"/>
  <c r="I337" i="1"/>
  <c r="J336" i="1"/>
  <c r="I336" i="1"/>
  <c r="K392" i="1" s="1"/>
  <c r="J335" i="1"/>
  <c r="I335" i="1"/>
  <c r="J334" i="1"/>
  <c r="I334" i="1"/>
  <c r="J333" i="1"/>
  <c r="I333" i="1"/>
  <c r="J332" i="1"/>
  <c r="I332" i="1"/>
  <c r="J331" i="1"/>
  <c r="I331" i="1"/>
  <c r="K331" i="1" s="1"/>
  <c r="J330" i="1"/>
  <c r="I330" i="1"/>
  <c r="J329" i="1"/>
  <c r="I329" i="1"/>
  <c r="J328" i="1"/>
  <c r="I328" i="1"/>
  <c r="J327" i="1"/>
  <c r="I327" i="1"/>
  <c r="K327" i="1" s="1"/>
  <c r="J326" i="1"/>
  <c r="I326" i="1"/>
  <c r="K326" i="1" s="1"/>
  <c r="J325" i="1"/>
  <c r="I325" i="1"/>
  <c r="K325" i="1" s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K316" i="1" s="1"/>
  <c r="J315" i="1"/>
  <c r="I315" i="1"/>
  <c r="J314" i="1"/>
  <c r="I314" i="1"/>
  <c r="J313" i="1"/>
  <c r="I313" i="1"/>
  <c r="J312" i="1"/>
  <c r="I312" i="1"/>
  <c r="K312" i="1" s="1"/>
  <c r="J311" i="1"/>
  <c r="I311" i="1"/>
  <c r="K311" i="1" s="1"/>
  <c r="J310" i="1"/>
  <c r="I310" i="1"/>
  <c r="K310" i="1" s="1"/>
  <c r="J309" i="1"/>
  <c r="I309" i="1"/>
  <c r="K309" i="1" s="1"/>
  <c r="J308" i="1"/>
  <c r="I308" i="1"/>
  <c r="J307" i="1"/>
  <c r="I307" i="1"/>
  <c r="J306" i="1"/>
  <c r="I306" i="1"/>
  <c r="K306" i="1" s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K297" i="1" s="1"/>
  <c r="J296" i="1"/>
  <c r="I296" i="1"/>
  <c r="K296" i="1" s="1"/>
  <c r="J295" i="1"/>
  <c r="I295" i="1"/>
  <c r="J294" i="1"/>
  <c r="I294" i="1"/>
  <c r="J293" i="1"/>
  <c r="I293" i="1"/>
  <c r="K293" i="1" s="1"/>
  <c r="J292" i="1"/>
  <c r="I292" i="1"/>
  <c r="J291" i="1"/>
  <c r="I291" i="1"/>
  <c r="K400" i="1" s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K276" i="1" s="1"/>
  <c r="J275" i="1"/>
  <c r="I275" i="1"/>
  <c r="J274" i="1"/>
  <c r="I274" i="1"/>
  <c r="K274" i="1" s="1"/>
  <c r="J273" i="1"/>
  <c r="I273" i="1"/>
  <c r="K273" i="1" s="1"/>
  <c r="J272" i="1"/>
  <c r="I272" i="1"/>
  <c r="J271" i="1"/>
  <c r="I271" i="1"/>
  <c r="J270" i="1"/>
  <c r="I270" i="1"/>
  <c r="K270" i="1" s="1"/>
  <c r="J269" i="1"/>
  <c r="I269" i="1"/>
  <c r="J268" i="1"/>
  <c r="I268" i="1"/>
  <c r="J267" i="1"/>
  <c r="I267" i="1"/>
  <c r="J266" i="1"/>
  <c r="I266" i="1"/>
  <c r="J265" i="1"/>
  <c r="I265" i="1"/>
  <c r="K265" i="1" s="1"/>
  <c r="J264" i="1"/>
  <c r="I264" i="1"/>
  <c r="J263" i="1"/>
  <c r="I263" i="1"/>
  <c r="J262" i="1"/>
  <c r="I262" i="1"/>
  <c r="K443" i="1" s="1"/>
  <c r="J261" i="1"/>
  <c r="I261" i="1"/>
  <c r="K261" i="1" s="1"/>
  <c r="J260" i="1"/>
  <c r="I260" i="1"/>
  <c r="J259" i="1"/>
  <c r="I259" i="1"/>
  <c r="J258" i="1"/>
  <c r="I258" i="1"/>
  <c r="J257" i="1"/>
  <c r="I257" i="1"/>
  <c r="J256" i="1"/>
  <c r="I256" i="1"/>
  <c r="J255" i="1"/>
  <c r="I255" i="1"/>
  <c r="K255" i="1" s="1"/>
  <c r="J254" i="1"/>
  <c r="I254" i="1"/>
  <c r="K254" i="1" s="1"/>
  <c r="J253" i="1"/>
  <c r="I253" i="1"/>
  <c r="J252" i="1"/>
  <c r="I252" i="1"/>
  <c r="J251" i="1"/>
  <c r="I251" i="1"/>
  <c r="K251" i="1" s="1"/>
  <c r="J250" i="1"/>
  <c r="I250" i="1"/>
  <c r="K250" i="1" s="1"/>
  <c r="J249" i="1"/>
  <c r="I249" i="1"/>
  <c r="J248" i="1"/>
  <c r="I248" i="1"/>
  <c r="J247" i="1"/>
  <c r="I247" i="1"/>
  <c r="J246" i="1"/>
  <c r="I246" i="1"/>
  <c r="J245" i="1"/>
  <c r="I245" i="1"/>
  <c r="J244" i="1"/>
  <c r="I244" i="1"/>
  <c r="K244" i="1" s="1"/>
  <c r="J243" i="1"/>
  <c r="I243" i="1"/>
  <c r="J242" i="1"/>
  <c r="I242" i="1"/>
  <c r="J241" i="1"/>
  <c r="I241" i="1"/>
  <c r="J240" i="1"/>
  <c r="I240" i="1"/>
  <c r="J239" i="1"/>
  <c r="I239" i="1"/>
  <c r="K239" i="1" s="1"/>
  <c r="J238" i="1"/>
  <c r="I238" i="1"/>
  <c r="J237" i="1"/>
  <c r="I237" i="1"/>
  <c r="J236" i="1"/>
  <c r="I236" i="1"/>
  <c r="K236" i="1" s="1"/>
  <c r="J235" i="1"/>
  <c r="I235" i="1"/>
  <c r="J234" i="1"/>
  <c r="I234" i="1"/>
  <c r="K234" i="1" s="1"/>
  <c r="J233" i="1"/>
  <c r="I233" i="1"/>
  <c r="J232" i="1"/>
  <c r="I232" i="1"/>
  <c r="J231" i="1"/>
  <c r="I231" i="1"/>
  <c r="J230" i="1"/>
  <c r="I230" i="1"/>
  <c r="K117" i="1" s="1"/>
  <c r="J229" i="1"/>
  <c r="I229" i="1"/>
  <c r="K229" i="1" s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K222" i="1" s="1"/>
  <c r="J221" i="1"/>
  <c r="I221" i="1"/>
  <c r="J220" i="1"/>
  <c r="I220" i="1"/>
  <c r="J219" i="1"/>
  <c r="I219" i="1"/>
  <c r="K219" i="1" s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K212" i="1" s="1"/>
  <c r="J211" i="1"/>
  <c r="I211" i="1"/>
  <c r="J210" i="1"/>
  <c r="I210" i="1"/>
  <c r="J209" i="1"/>
  <c r="I209" i="1"/>
  <c r="J208" i="1"/>
  <c r="I208" i="1"/>
  <c r="K208" i="1" s="1"/>
  <c r="J207" i="1"/>
  <c r="I207" i="1"/>
  <c r="J206" i="1"/>
  <c r="I206" i="1"/>
  <c r="J205" i="1"/>
  <c r="I205" i="1"/>
  <c r="J204" i="1"/>
  <c r="I204" i="1"/>
  <c r="J203" i="1"/>
  <c r="I203" i="1"/>
  <c r="J202" i="1"/>
  <c r="I202" i="1"/>
  <c r="K13" i="1" s="1"/>
  <c r="J201" i="1"/>
  <c r="I201" i="1"/>
  <c r="J200" i="1"/>
  <c r="I200" i="1"/>
  <c r="J199" i="1"/>
  <c r="I199" i="1"/>
  <c r="K199" i="1" s="1"/>
  <c r="J198" i="1"/>
  <c r="I198" i="1"/>
  <c r="J197" i="1"/>
  <c r="I197" i="1"/>
  <c r="K197" i="1" s="1"/>
  <c r="J196" i="1"/>
  <c r="I196" i="1"/>
  <c r="J195" i="1"/>
  <c r="I195" i="1"/>
  <c r="K368" i="1" s="1"/>
  <c r="J194" i="1"/>
  <c r="I194" i="1"/>
  <c r="J193" i="1"/>
  <c r="I193" i="1"/>
  <c r="J192" i="1"/>
  <c r="I192" i="1"/>
  <c r="J191" i="1"/>
  <c r="I191" i="1"/>
  <c r="J190" i="1"/>
  <c r="I190" i="1"/>
  <c r="K155" i="1" s="1"/>
  <c r="J189" i="1"/>
  <c r="I189" i="1"/>
  <c r="J188" i="1"/>
  <c r="I188" i="1"/>
  <c r="K369" i="1" s="1"/>
  <c r="J187" i="1"/>
  <c r="I187" i="1"/>
  <c r="J186" i="1"/>
  <c r="I186" i="1"/>
  <c r="J185" i="1"/>
  <c r="I185" i="1"/>
  <c r="J184" i="1"/>
  <c r="I184" i="1"/>
  <c r="K184" i="1" s="1"/>
  <c r="J183" i="1"/>
  <c r="I183" i="1"/>
  <c r="J182" i="1"/>
  <c r="I182" i="1"/>
  <c r="K444" i="1" s="1"/>
  <c r="J181" i="1"/>
  <c r="I181" i="1"/>
  <c r="K428" i="1" s="1"/>
  <c r="J180" i="1"/>
  <c r="I180" i="1"/>
  <c r="K180" i="1" s="1"/>
  <c r="J179" i="1"/>
  <c r="I179" i="1"/>
  <c r="J178" i="1"/>
  <c r="I178" i="1"/>
  <c r="K425" i="1" s="1"/>
  <c r="J177" i="1"/>
  <c r="I177" i="1"/>
  <c r="J176" i="1"/>
  <c r="I176" i="1"/>
  <c r="J175" i="1"/>
  <c r="I175" i="1"/>
  <c r="J172" i="1"/>
  <c r="I172" i="1"/>
  <c r="J171" i="1"/>
  <c r="I171" i="1"/>
  <c r="K391" i="1" s="1"/>
  <c r="J174" i="1"/>
  <c r="I174" i="1"/>
  <c r="J173" i="1"/>
  <c r="I173" i="1"/>
  <c r="J170" i="1"/>
  <c r="I170" i="1"/>
  <c r="K170" i="1" s="1"/>
  <c r="J169" i="1"/>
  <c r="I169" i="1"/>
  <c r="K169" i="1" s="1"/>
  <c r="J168" i="1"/>
  <c r="I168" i="1"/>
  <c r="J167" i="1"/>
  <c r="I167" i="1"/>
  <c r="K353" i="1" s="1"/>
  <c r="J166" i="1"/>
  <c r="I166" i="1"/>
  <c r="K166" i="1" s="1"/>
  <c r="J165" i="1"/>
  <c r="I165" i="1"/>
  <c r="J164" i="1"/>
  <c r="I164" i="1"/>
  <c r="J163" i="1"/>
  <c r="I163" i="1"/>
  <c r="K163" i="1" s="1"/>
  <c r="J162" i="1"/>
  <c r="I162" i="1"/>
  <c r="J161" i="1"/>
  <c r="I161" i="1"/>
  <c r="K161" i="1" s="1"/>
  <c r="J160" i="1"/>
  <c r="I160" i="1"/>
  <c r="J159" i="1"/>
  <c r="I159" i="1"/>
  <c r="K159" i="1" s="1"/>
  <c r="J158" i="1"/>
  <c r="I158" i="1"/>
  <c r="J157" i="1"/>
  <c r="I157" i="1"/>
  <c r="J156" i="1"/>
  <c r="I156" i="1"/>
  <c r="K156" i="1" s="1"/>
  <c r="J155" i="1"/>
  <c r="I155" i="1"/>
  <c r="J154" i="1"/>
  <c r="I154" i="1"/>
  <c r="K154" i="1" s="1"/>
  <c r="J153" i="1"/>
  <c r="I153" i="1"/>
  <c r="J152" i="1"/>
  <c r="I152" i="1"/>
  <c r="J151" i="1"/>
  <c r="I151" i="1"/>
  <c r="K151" i="1" s="1"/>
  <c r="J150" i="1"/>
  <c r="I150" i="1"/>
  <c r="J149" i="1"/>
  <c r="I149" i="1"/>
  <c r="J148" i="1"/>
  <c r="I148" i="1"/>
  <c r="J147" i="1"/>
  <c r="I147" i="1"/>
  <c r="J146" i="1"/>
  <c r="I146" i="1"/>
  <c r="J145" i="1"/>
  <c r="I145" i="1"/>
  <c r="K145" i="1" s="1"/>
  <c r="J144" i="1"/>
  <c r="I144" i="1"/>
  <c r="K144" i="1" s="1"/>
  <c r="J143" i="1"/>
  <c r="I143" i="1"/>
  <c r="J142" i="1"/>
  <c r="I142" i="1"/>
  <c r="J141" i="1"/>
  <c r="I141" i="1"/>
  <c r="J140" i="1"/>
  <c r="I140" i="1"/>
  <c r="J139" i="1"/>
  <c r="I139" i="1"/>
  <c r="J138" i="1"/>
  <c r="I138" i="1"/>
  <c r="K138" i="1" s="1"/>
  <c r="J137" i="1"/>
  <c r="I137" i="1"/>
  <c r="J136" i="1"/>
  <c r="I136" i="1"/>
  <c r="J135" i="1"/>
  <c r="I135" i="1"/>
  <c r="J134" i="1"/>
  <c r="I134" i="1"/>
  <c r="K134" i="1" s="1"/>
  <c r="J133" i="1"/>
  <c r="I133" i="1"/>
  <c r="J132" i="1"/>
  <c r="I132" i="1"/>
  <c r="J131" i="1"/>
  <c r="I131" i="1"/>
  <c r="J130" i="1"/>
  <c r="I130" i="1"/>
  <c r="J129" i="1"/>
  <c r="I129" i="1"/>
  <c r="K129" i="1" s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K122" i="1" s="1"/>
  <c r="J121" i="1"/>
  <c r="I121" i="1"/>
  <c r="K121" i="1" s="1"/>
  <c r="J120" i="1"/>
  <c r="I120" i="1"/>
  <c r="J118" i="1"/>
  <c r="I118" i="1"/>
  <c r="J117" i="1"/>
  <c r="I117" i="1"/>
  <c r="J119" i="1"/>
  <c r="I119" i="1"/>
  <c r="J116" i="1"/>
  <c r="I116" i="1"/>
  <c r="K116" i="1" s="1"/>
  <c r="J115" i="1"/>
  <c r="I115" i="1"/>
  <c r="J114" i="1"/>
  <c r="I114" i="1"/>
  <c r="J113" i="1"/>
  <c r="I113" i="1"/>
  <c r="J112" i="1"/>
  <c r="I112" i="1"/>
  <c r="J111" i="1"/>
  <c r="I111" i="1"/>
  <c r="J110" i="1"/>
  <c r="I110" i="1"/>
  <c r="K110" i="1" s="1"/>
  <c r="J109" i="1"/>
  <c r="I109" i="1"/>
  <c r="J108" i="1"/>
  <c r="I108" i="1"/>
  <c r="J107" i="1"/>
  <c r="I107" i="1"/>
  <c r="J106" i="1"/>
  <c r="I106" i="1"/>
  <c r="K106" i="1" s="1"/>
  <c r="J105" i="1"/>
  <c r="I105" i="1"/>
  <c r="J104" i="1"/>
  <c r="I104" i="1"/>
  <c r="J103" i="1"/>
  <c r="I103" i="1"/>
  <c r="K103" i="1" s="1"/>
  <c r="J102" i="1"/>
  <c r="I102" i="1"/>
  <c r="J101" i="1"/>
  <c r="I101" i="1"/>
  <c r="J100" i="1"/>
  <c r="I100" i="1"/>
  <c r="K100" i="1" s="1"/>
  <c r="J99" i="1"/>
  <c r="I99" i="1"/>
  <c r="J98" i="1"/>
  <c r="I98" i="1"/>
  <c r="J97" i="1"/>
  <c r="I97" i="1"/>
  <c r="J96" i="1"/>
  <c r="I96" i="1"/>
  <c r="K96" i="1" s="1"/>
  <c r="J95" i="1"/>
  <c r="I95" i="1"/>
  <c r="J94" i="1"/>
  <c r="I94" i="1"/>
  <c r="K94" i="1" s="1"/>
  <c r="J93" i="1"/>
  <c r="I93" i="1"/>
  <c r="J92" i="1"/>
  <c r="I92" i="1"/>
  <c r="J91" i="1"/>
  <c r="I91" i="1"/>
  <c r="K132" i="1" s="1"/>
  <c r="J90" i="1"/>
  <c r="I90" i="1"/>
  <c r="J89" i="1"/>
  <c r="I89" i="1"/>
  <c r="K109" i="1" s="1"/>
  <c r="J88" i="1"/>
  <c r="I88" i="1"/>
  <c r="J87" i="1"/>
  <c r="I87" i="1"/>
  <c r="J86" i="1"/>
  <c r="I86" i="1"/>
  <c r="J85" i="1"/>
  <c r="I85" i="1"/>
  <c r="K85" i="1" s="1"/>
  <c r="J84" i="1"/>
  <c r="I84" i="1"/>
  <c r="K84" i="1" s="1"/>
  <c r="J83" i="1"/>
  <c r="I83" i="1"/>
  <c r="K83" i="1" s="1"/>
  <c r="J82" i="1"/>
  <c r="I82" i="1"/>
  <c r="J81" i="1"/>
  <c r="I81" i="1"/>
  <c r="J80" i="1"/>
  <c r="I80" i="1"/>
  <c r="J79" i="1"/>
  <c r="I79" i="1"/>
  <c r="K79" i="1" s="1"/>
  <c r="J78" i="1"/>
  <c r="I78" i="1"/>
  <c r="K78" i="1" s="1"/>
  <c r="J77" i="1"/>
  <c r="I77" i="1"/>
  <c r="J76" i="1"/>
  <c r="I76" i="1"/>
  <c r="J75" i="1"/>
  <c r="I75" i="1"/>
  <c r="J74" i="1"/>
  <c r="I74" i="1"/>
  <c r="J73" i="1"/>
  <c r="I73" i="1"/>
  <c r="J72" i="1"/>
  <c r="I72" i="1"/>
  <c r="K72" i="1" s="1"/>
  <c r="J71" i="1"/>
  <c r="I71" i="1"/>
  <c r="J70" i="1"/>
  <c r="I70" i="1"/>
  <c r="J69" i="1"/>
  <c r="I69" i="1"/>
  <c r="K69" i="1" s="1"/>
  <c r="J68" i="1"/>
  <c r="I68" i="1"/>
  <c r="K68" i="1" s="1"/>
  <c r="J67" i="1"/>
  <c r="I67" i="1"/>
  <c r="J66" i="1"/>
  <c r="I66" i="1"/>
  <c r="J65" i="1"/>
  <c r="I65" i="1"/>
  <c r="K65" i="1" s="1"/>
  <c r="J64" i="1"/>
  <c r="I64" i="1"/>
  <c r="J63" i="1"/>
  <c r="I63" i="1"/>
  <c r="K63" i="1" s="1"/>
  <c r="J62" i="1"/>
  <c r="I62" i="1"/>
  <c r="K62" i="1" s="1"/>
  <c r="J61" i="1"/>
  <c r="I61" i="1"/>
  <c r="J60" i="1"/>
  <c r="I60" i="1"/>
  <c r="K60" i="1" s="1"/>
  <c r="J59" i="1"/>
  <c r="I59" i="1"/>
  <c r="J58" i="1"/>
  <c r="I58" i="1"/>
  <c r="K58" i="1" s="1"/>
  <c r="J57" i="1"/>
  <c r="I57" i="1"/>
  <c r="J56" i="1"/>
  <c r="I56" i="1"/>
  <c r="J55" i="1"/>
  <c r="I55" i="1"/>
  <c r="K55" i="1" s="1"/>
  <c r="J54" i="1"/>
  <c r="I54" i="1"/>
  <c r="J53" i="1"/>
  <c r="I53" i="1"/>
  <c r="J52" i="1"/>
  <c r="I52" i="1"/>
  <c r="J51" i="1"/>
  <c r="I51" i="1"/>
  <c r="J50" i="1"/>
  <c r="I50" i="1"/>
  <c r="K50" i="1" s="1"/>
  <c r="J49" i="1"/>
  <c r="I49" i="1"/>
  <c r="K49" i="1" s="1"/>
  <c r="J48" i="1"/>
  <c r="I48" i="1"/>
  <c r="K47" i="1"/>
  <c r="J47" i="1"/>
  <c r="J46" i="1"/>
  <c r="I46" i="1"/>
  <c r="J45" i="1"/>
  <c r="I45" i="1"/>
  <c r="J44" i="1"/>
  <c r="I44" i="1"/>
  <c r="J43" i="1"/>
  <c r="I43" i="1"/>
  <c r="J42" i="1"/>
  <c r="I42" i="1"/>
  <c r="K42" i="1" s="1"/>
  <c r="J41" i="1"/>
  <c r="I41" i="1"/>
  <c r="K41" i="1" s="1"/>
  <c r="J40" i="1"/>
  <c r="I40" i="1"/>
  <c r="K40" i="1" s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J32" i="1"/>
  <c r="J31" i="1"/>
  <c r="I31" i="1"/>
  <c r="J30" i="1"/>
  <c r="I30" i="1"/>
  <c r="J29" i="1"/>
  <c r="I29" i="1"/>
  <c r="J28" i="1"/>
  <c r="I28" i="1"/>
  <c r="K417" i="1" s="1"/>
  <c r="J27" i="1"/>
  <c r="I27" i="1"/>
  <c r="K27" i="1" s="1"/>
  <c r="J26" i="1"/>
  <c r="I26" i="1"/>
  <c r="J25" i="1"/>
  <c r="I25" i="1"/>
  <c r="J24" i="1"/>
  <c r="I24" i="1"/>
  <c r="K24" i="1" s="1"/>
  <c r="J23" i="1"/>
  <c r="I23" i="1"/>
  <c r="J22" i="1"/>
  <c r="I22" i="1"/>
  <c r="J21" i="1"/>
  <c r="I21" i="1"/>
  <c r="K21" i="1" s="1"/>
  <c r="J20" i="1"/>
  <c r="I20" i="1"/>
  <c r="J19" i="1"/>
  <c r="I19" i="1"/>
  <c r="K131" i="1" s="1"/>
  <c r="J18" i="1"/>
  <c r="I18" i="1"/>
  <c r="K18" i="1" s="1"/>
  <c r="J16" i="1"/>
  <c r="I16" i="1"/>
  <c r="J15" i="1"/>
  <c r="I15" i="1"/>
  <c r="J14" i="1"/>
  <c r="I14" i="1"/>
  <c r="K15" i="1" s="1"/>
  <c r="J13" i="1"/>
  <c r="J12" i="1"/>
  <c r="K12" i="1"/>
  <c r="J11" i="1"/>
  <c r="J10" i="1"/>
  <c r="I10" i="1"/>
  <c r="K11" i="1" s="1"/>
  <c r="J17" i="1"/>
  <c r="I17" i="1"/>
  <c r="K10" i="1" s="1"/>
  <c r="J9" i="1"/>
  <c r="I9" i="1"/>
  <c r="J8" i="1"/>
  <c r="I8" i="1"/>
  <c r="K8" i="1" s="1"/>
  <c r="J7" i="1"/>
  <c r="I7" i="1"/>
  <c r="K404" i="1" s="1"/>
  <c r="K304" i="1" l="1"/>
  <c r="K339" i="1"/>
  <c r="K332" i="1"/>
  <c r="K227" i="1"/>
  <c r="K175" i="1"/>
  <c r="K172" i="1"/>
  <c r="K352" i="1"/>
  <c r="K179" i="1"/>
  <c r="K107" i="1"/>
  <c r="K119" i="1"/>
  <c r="K313" i="1"/>
  <c r="K240" i="1"/>
  <c r="K452" i="1"/>
  <c r="K59" i="1"/>
  <c r="K37" i="1"/>
  <c r="K337" i="1"/>
  <c r="K447" i="1"/>
  <c r="K305" i="1"/>
  <c r="P143" i="1"/>
  <c r="Q141" i="1"/>
  <c r="Q149" i="1"/>
  <c r="Q147" i="1"/>
  <c r="Q145" i="1"/>
  <c r="Q143" i="1"/>
  <c r="P141" i="1"/>
  <c r="P149" i="1"/>
  <c r="P147" i="1"/>
  <c r="P145" i="1"/>
  <c r="Q61" i="1"/>
  <c r="O141" i="1"/>
  <c r="B24" i="2" s="1"/>
  <c r="O149" i="1"/>
  <c r="B16" i="2" s="1"/>
  <c r="O147" i="1"/>
  <c r="B18" i="2" s="1"/>
  <c r="O145" i="1"/>
  <c r="B20" i="2" s="1"/>
  <c r="O143" i="1"/>
  <c r="B22" i="2" s="1"/>
  <c r="R150" i="1"/>
  <c r="R148" i="1"/>
  <c r="R146" i="1"/>
  <c r="R144" i="1"/>
  <c r="R142" i="1"/>
  <c r="R141" i="1"/>
  <c r="R149" i="1"/>
  <c r="R147" i="1"/>
  <c r="R145" i="1"/>
  <c r="R143" i="1"/>
  <c r="Q150" i="1"/>
  <c r="Q148" i="1"/>
  <c r="Q146" i="1"/>
  <c r="Q144" i="1"/>
  <c r="Q142" i="1"/>
  <c r="P150" i="1"/>
  <c r="P148" i="1"/>
  <c r="P146" i="1"/>
  <c r="P144" i="1"/>
  <c r="P142" i="1"/>
  <c r="O150" i="1"/>
  <c r="B15" i="2" s="1"/>
  <c r="O148" i="1"/>
  <c r="B17" i="2" s="1"/>
  <c r="O146" i="1"/>
  <c r="B19" i="2" s="1"/>
  <c r="O144" i="1"/>
  <c r="B21" i="2" s="1"/>
  <c r="O142" i="1"/>
  <c r="B23" i="2" s="1"/>
  <c r="K399" i="1"/>
  <c r="K75" i="1"/>
  <c r="K139" i="1"/>
  <c r="K249" i="1"/>
  <c r="K213" i="1"/>
  <c r="K223" i="1"/>
  <c r="K143" i="1"/>
  <c r="K118" i="1"/>
  <c r="K141" i="1"/>
  <c r="K38" i="1"/>
  <c r="K125" i="1"/>
  <c r="K29" i="1"/>
  <c r="K52" i="1"/>
  <c r="K238" i="1"/>
  <c r="K395" i="1"/>
  <c r="K204" i="1"/>
  <c r="K427" i="1"/>
  <c r="K196" i="1"/>
  <c r="K205" i="1"/>
  <c r="K224" i="1"/>
  <c r="K123" i="1"/>
  <c r="K387" i="1"/>
  <c r="K189" i="1"/>
  <c r="K252" i="1"/>
  <c r="K292" i="1"/>
  <c r="K449" i="1"/>
  <c r="K441" i="1"/>
  <c r="K133" i="1"/>
  <c r="K46" i="1"/>
  <c r="K67" i="1"/>
  <c r="K407" i="1"/>
  <c r="K324" i="1"/>
  <c r="K14" i="1"/>
  <c r="K164" i="1"/>
  <c r="K111" i="1"/>
  <c r="K188" i="1"/>
  <c r="K340" i="1"/>
  <c r="K262" i="1"/>
  <c r="K112" i="1"/>
  <c r="K328" i="1"/>
  <c r="K248" i="1"/>
  <c r="K140" i="1"/>
  <c r="K33" i="1"/>
  <c r="K30" i="1"/>
  <c r="K34" i="1"/>
  <c r="K95" i="1"/>
  <c r="K165" i="1"/>
  <c r="K149" i="1"/>
  <c r="K167" i="1"/>
  <c r="K160" i="1"/>
  <c r="K186" i="1"/>
  <c r="K210" i="1"/>
  <c r="K217" i="1"/>
  <c r="K235" i="1"/>
  <c r="K242" i="1"/>
  <c r="K290" i="1"/>
  <c r="K294" i="1"/>
  <c r="K253" i="1"/>
  <c r="K32" i="1"/>
  <c r="K370" i="1"/>
  <c r="K374" i="1"/>
  <c r="K220" i="1"/>
  <c r="K437" i="1"/>
  <c r="K48" i="1"/>
  <c r="K66" i="1"/>
  <c r="K76" i="1"/>
  <c r="K185" i="1"/>
  <c r="K415" i="1"/>
  <c r="K299" i="1"/>
  <c r="K303" i="1"/>
  <c r="K181" i="1"/>
  <c r="K16" i="1"/>
  <c r="K405" i="1"/>
  <c r="K146" i="1"/>
  <c r="K26" i="1"/>
  <c r="K128" i="1"/>
  <c r="K216" i="1"/>
  <c r="K51" i="1"/>
  <c r="K286" i="1"/>
  <c r="K289" i="1"/>
  <c r="K351" i="1"/>
  <c r="K28" i="1"/>
  <c r="K57" i="1"/>
  <c r="K173" i="1"/>
  <c r="K280" i="1"/>
  <c r="K221" i="1"/>
  <c r="K176" i="1"/>
  <c r="K150" i="1"/>
  <c r="K203" i="1"/>
  <c r="K225" i="1"/>
  <c r="K228" i="1"/>
  <c r="K287" i="1"/>
  <c r="K300" i="1"/>
  <c r="K315" i="1"/>
  <c r="K319" i="1"/>
  <c r="K259" i="1"/>
  <c r="K341" i="1"/>
  <c r="K424" i="1"/>
  <c r="K434" i="1"/>
  <c r="K20" i="1"/>
  <c r="K416" i="1"/>
  <c r="K31" i="1"/>
  <c r="K148" i="1"/>
  <c r="K71" i="1"/>
  <c r="K82" i="1"/>
  <c r="K104" i="1"/>
  <c r="K7" i="1"/>
  <c r="K39" i="1"/>
  <c r="K130" i="1"/>
  <c r="K137" i="1"/>
  <c r="K344" i="1"/>
  <c r="K433" i="1"/>
  <c r="K451" i="1"/>
  <c r="K200" i="1"/>
  <c r="K218" i="1"/>
  <c r="K348" i="1"/>
  <c r="K363" i="1"/>
  <c r="K367" i="1"/>
  <c r="K423" i="1"/>
  <c r="K389" i="1"/>
  <c r="K329" i="1"/>
  <c r="K388" i="1"/>
  <c r="K409" i="1"/>
  <c r="K321" i="1"/>
  <c r="K438" i="1"/>
  <c r="K445" i="1"/>
  <c r="K347" i="1"/>
  <c r="K99" i="1"/>
  <c r="K171" i="1"/>
  <c r="K182" i="1"/>
  <c r="K322" i="1"/>
  <c r="K54" i="1"/>
  <c r="K88" i="1"/>
  <c r="K113" i="1"/>
  <c r="K147" i="1"/>
  <c r="K284" i="1"/>
  <c r="K439" i="1"/>
  <c r="K191" i="1"/>
  <c r="K198" i="1"/>
  <c r="K215" i="1"/>
  <c r="K226" i="1"/>
  <c r="K232" i="1"/>
  <c r="K320" i="1"/>
  <c r="K258" i="1"/>
  <c r="K356" i="1"/>
  <c r="K19" i="1"/>
  <c r="K345" i="1"/>
  <c r="K64" i="1"/>
  <c r="K403" i="1"/>
  <c r="K442" i="1"/>
  <c r="K453" i="1"/>
  <c r="K22" i="1"/>
  <c r="K86" i="1"/>
  <c r="K92" i="1"/>
  <c r="K102" i="1"/>
  <c r="K105" i="1"/>
  <c r="K120" i="1"/>
  <c r="K127" i="1"/>
  <c r="K158" i="1"/>
  <c r="K183" i="1"/>
  <c r="K192" i="1"/>
  <c r="K202" i="1"/>
  <c r="K214" i="1"/>
  <c r="K233" i="1"/>
  <c r="K243" i="1"/>
  <c r="K246" i="1"/>
  <c r="K275" i="1"/>
  <c r="K281" i="1"/>
  <c r="K285" i="1"/>
  <c r="K288" i="1"/>
  <c r="K291" i="1"/>
  <c r="K295" i="1"/>
  <c r="K298" i="1"/>
  <c r="K301" i="1"/>
  <c r="K307" i="1"/>
  <c r="K314" i="1"/>
  <c r="K317" i="1"/>
  <c r="K323" i="1"/>
  <c r="K330" i="1"/>
  <c r="K333" i="1"/>
  <c r="K336" i="1"/>
  <c r="K343" i="1"/>
  <c r="K346" i="1"/>
  <c r="K349" i="1"/>
  <c r="K355" i="1"/>
  <c r="K359" i="1"/>
  <c r="K365" i="1"/>
  <c r="K371" i="1"/>
  <c r="K375" i="1"/>
  <c r="K378" i="1"/>
  <c r="K381" i="1"/>
  <c r="K393" i="1"/>
  <c r="K396" i="1"/>
  <c r="K418" i="1"/>
  <c r="K421" i="1"/>
  <c r="K448" i="1"/>
  <c r="K53" i="1"/>
  <c r="K126" i="1"/>
  <c r="K201" i="1"/>
  <c r="K271" i="1"/>
  <c r="K61" i="1"/>
  <c r="K142" i="1"/>
  <c r="K245" i="1"/>
  <c r="K278" i="1"/>
  <c r="K361" i="1"/>
  <c r="K420" i="1"/>
  <c r="K430" i="1"/>
  <c r="K36" i="1"/>
  <c r="K45" i="1"/>
  <c r="K70" i="1"/>
  <c r="K74" i="1"/>
  <c r="K80" i="1"/>
  <c r="K90" i="1"/>
  <c r="K108" i="1"/>
  <c r="K136" i="1"/>
  <c r="K162" i="1"/>
  <c r="K174" i="1"/>
  <c r="K177" i="1"/>
  <c r="K193" i="1"/>
  <c r="K211" i="1"/>
  <c r="K230" i="1"/>
  <c r="K237" i="1"/>
  <c r="K256" i="1"/>
  <c r="K268" i="1"/>
  <c r="K279" i="1"/>
  <c r="K282" i="1"/>
  <c r="K394" i="1"/>
  <c r="K397" i="1"/>
  <c r="K436" i="1"/>
  <c r="K446" i="1"/>
  <c r="K335" i="1"/>
  <c r="K135" i="1"/>
  <c r="K267" i="1"/>
  <c r="K35" i="1"/>
  <c r="K89" i="1"/>
  <c r="K101" i="1"/>
  <c r="K114" i="1"/>
  <c r="K195" i="1"/>
  <c r="K124" i="1"/>
  <c r="K269" i="1"/>
  <c r="K302" i="1"/>
  <c r="K334" i="1"/>
  <c r="K342" i="1"/>
  <c r="K358" i="1"/>
  <c r="K25" i="1"/>
  <c r="K73" i="1"/>
  <c r="K207" i="1"/>
  <c r="K23" i="1"/>
  <c r="K87" i="1"/>
  <c r="K152" i="1"/>
  <c r="K190" i="1"/>
  <c r="K247" i="1"/>
  <c r="K266" i="1"/>
  <c r="K272" i="1"/>
  <c r="K318" i="1"/>
  <c r="K422" i="1"/>
  <c r="K9" i="1"/>
  <c r="K17" i="1"/>
  <c r="K43" i="1"/>
  <c r="K56" i="1"/>
  <c r="K77" i="1"/>
  <c r="K81" i="1"/>
  <c r="K93" i="1"/>
  <c r="K97" i="1"/>
  <c r="K115" i="1"/>
  <c r="K153" i="1"/>
  <c r="K168" i="1"/>
  <c r="K178" i="1"/>
  <c r="K187" i="1"/>
  <c r="K194" i="1"/>
  <c r="K206" i="1"/>
  <c r="K209" i="1"/>
  <c r="K231" i="1"/>
  <c r="K263" i="1"/>
  <c r="K283" i="1"/>
  <c r="K308" i="1"/>
  <c r="K372" i="1"/>
  <c r="K385" i="1"/>
  <c r="K398" i="1"/>
  <c r="K410" i="1"/>
  <c r="K413" i="1"/>
  <c r="K431" i="1"/>
  <c r="K440" i="1"/>
  <c r="K44" i="1"/>
  <c r="K91" i="1"/>
  <c r="K98" i="1"/>
  <c r="K241" i="1"/>
  <c r="K257" i="1"/>
  <c r="K260" i="1"/>
  <c r="K264" i="1"/>
  <c r="K277" i="1"/>
  <c r="K401" i="1"/>
  <c r="K414" i="1"/>
  <c r="K426" i="1"/>
  <c r="K429" i="1"/>
  <c r="K338" i="1"/>
  <c r="P19" i="1" l="1"/>
  <c r="P44" i="1"/>
  <c r="P2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7" i="1"/>
  <c r="P7" i="1"/>
  <c r="P13" i="1"/>
  <c r="P9" i="1"/>
  <c r="P11" i="1"/>
  <c r="P12" i="1"/>
  <c r="P17" i="1"/>
  <c r="P26" i="1"/>
  <c r="P31" i="1"/>
  <c r="P45" i="1"/>
  <c r="P47" i="1"/>
  <c r="P36" i="1"/>
  <c r="O157" i="1" l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N157" i="1"/>
  <c r="P10" i="1"/>
  <c r="P14" i="1"/>
  <c r="P18" i="1"/>
  <c r="P20" i="1"/>
  <c r="P22" i="1"/>
  <c r="P23" i="1"/>
  <c r="P24" i="1"/>
  <c r="P25" i="1"/>
  <c r="P27" i="1"/>
  <c r="P28" i="1"/>
  <c r="P29" i="1"/>
  <c r="P30" i="1"/>
  <c r="P34" i="1"/>
  <c r="P46" i="1"/>
  <c r="P15" i="1"/>
  <c r="P32" i="1"/>
  <c r="P33" i="1"/>
  <c r="P38" i="1"/>
  <c r="P39" i="1"/>
  <c r="P16" i="1"/>
  <c r="P40" i="1"/>
  <c r="P41" i="1"/>
  <c r="P43" i="1"/>
  <c r="P42" i="1"/>
  <c r="P35" i="1"/>
  <c r="P37" i="1"/>
  <c r="P8" i="1"/>
  <c r="O89" i="1" l="1"/>
  <c r="B76" i="2" s="1"/>
  <c r="O93" i="1"/>
  <c r="R122" i="1"/>
  <c r="P129" i="1"/>
  <c r="O84" i="1"/>
  <c r="O115" i="1"/>
  <c r="B50" i="2" s="1"/>
  <c r="Q125" i="1"/>
  <c r="R131" i="1"/>
  <c r="O135" i="1"/>
  <c r="O92" i="1"/>
  <c r="P108" i="1"/>
  <c r="Q134" i="1"/>
  <c r="Q129" i="1"/>
  <c r="O94" i="1"/>
  <c r="O79" i="1"/>
  <c r="B86" i="2" s="1"/>
  <c r="O64" i="1"/>
  <c r="O128" i="1"/>
  <c r="O113" i="1"/>
  <c r="O100" i="1"/>
  <c r="O82" i="1"/>
  <c r="B83" i="2" s="1"/>
  <c r="O67" i="1"/>
  <c r="O131" i="1"/>
  <c r="B34" i="2" s="1"/>
  <c r="O117" i="1"/>
  <c r="B48" i="2" s="1"/>
  <c r="Q124" i="1"/>
  <c r="P116" i="1"/>
  <c r="R140" i="1"/>
  <c r="R135" i="1"/>
  <c r="R130" i="1"/>
  <c r="R125" i="1"/>
  <c r="P120" i="1"/>
  <c r="P105" i="1"/>
  <c r="P137" i="1"/>
  <c r="P132" i="1"/>
  <c r="O134" i="1"/>
  <c r="B31" i="2" s="1"/>
  <c r="O104" i="1"/>
  <c r="O122" i="1"/>
  <c r="R137" i="1"/>
  <c r="P124" i="1"/>
  <c r="O97" i="1"/>
  <c r="B68" i="2" s="1"/>
  <c r="O130" i="1"/>
  <c r="B35" i="2" s="1"/>
  <c r="O101" i="1"/>
  <c r="Q135" i="1"/>
  <c r="P119" i="1"/>
  <c r="P104" i="1"/>
  <c r="O86" i="1"/>
  <c r="O105" i="1"/>
  <c r="B60" i="2" s="1"/>
  <c r="O138" i="1"/>
  <c r="B27" i="2" s="1"/>
  <c r="O109" i="1"/>
  <c r="B56" i="2" s="1"/>
  <c r="R121" i="1"/>
  <c r="P123" i="1"/>
  <c r="O102" i="1"/>
  <c r="O108" i="1"/>
  <c r="B57" i="2" s="1"/>
  <c r="O139" i="1"/>
  <c r="O125" i="1"/>
  <c r="P122" i="1"/>
  <c r="P109" i="1"/>
  <c r="Q133" i="1"/>
  <c r="R134" i="1"/>
  <c r="O110" i="1"/>
  <c r="O95" i="1"/>
  <c r="O80" i="1"/>
  <c r="O65" i="1"/>
  <c r="B100" i="2" s="1"/>
  <c r="O129" i="1"/>
  <c r="B36" i="2" s="1"/>
  <c r="O116" i="1"/>
  <c r="B49" i="2" s="1"/>
  <c r="O98" i="1"/>
  <c r="O83" i="1"/>
  <c r="O69" i="1"/>
  <c r="O133" i="1"/>
  <c r="B32" i="2" s="1"/>
  <c r="R129" i="1"/>
  <c r="R124" i="1"/>
  <c r="P117" i="1"/>
  <c r="P102" i="1"/>
  <c r="P136" i="1"/>
  <c r="P131" i="1"/>
  <c r="P126" i="1"/>
  <c r="P121" i="1"/>
  <c r="P106" i="1"/>
  <c r="Q137" i="1"/>
  <c r="O70" i="1"/>
  <c r="B95" i="2" s="1"/>
  <c r="O140" i="1"/>
  <c r="B25" i="2" s="1"/>
  <c r="P107" i="1"/>
  <c r="P111" i="1"/>
  <c r="P139" i="1"/>
  <c r="O63" i="1"/>
  <c r="B102" i="2" s="1"/>
  <c r="O112" i="1"/>
  <c r="O66" i="1"/>
  <c r="P115" i="1"/>
  <c r="Q130" i="1"/>
  <c r="R136" i="1"/>
  <c r="O71" i="1"/>
  <c r="O74" i="1"/>
  <c r="O123" i="1"/>
  <c r="P138" i="1"/>
  <c r="P128" i="1"/>
  <c r="Q139" i="1"/>
  <c r="O72" i="1"/>
  <c r="B93" i="2" s="1"/>
  <c r="O121" i="1"/>
  <c r="O75" i="1"/>
  <c r="Q138" i="1"/>
  <c r="Q128" i="1"/>
  <c r="Q123" i="1"/>
  <c r="R139" i="1"/>
  <c r="O118" i="1"/>
  <c r="B47" i="2" s="1"/>
  <c r="O103" i="1"/>
  <c r="B62" i="2" s="1"/>
  <c r="O88" i="1"/>
  <c r="O73" i="1"/>
  <c r="B92" i="2" s="1"/>
  <c r="O137" i="1"/>
  <c r="O124" i="1"/>
  <c r="O106" i="1"/>
  <c r="O91" i="1"/>
  <c r="O77" i="1"/>
  <c r="B88" i="2" s="1"/>
  <c r="Q132" i="1"/>
  <c r="Q127" i="1"/>
  <c r="Q122" i="1"/>
  <c r="P110" i="1"/>
  <c r="R138" i="1"/>
  <c r="R133" i="1"/>
  <c r="R128" i="1"/>
  <c r="R123" i="1"/>
  <c r="P114" i="1"/>
  <c r="P140" i="1"/>
  <c r="O119" i="1"/>
  <c r="B46" i="2" s="1"/>
  <c r="O76" i="1"/>
  <c r="O107" i="1"/>
  <c r="B58" i="2" s="1"/>
  <c r="R132" i="1"/>
  <c r="R127" i="1"/>
  <c r="P134" i="1"/>
  <c r="O78" i="1"/>
  <c r="B87" i="2" s="1"/>
  <c r="O127" i="1"/>
  <c r="Q140" i="1"/>
  <c r="R126" i="1"/>
  <c r="O120" i="1"/>
  <c r="B45" i="2" s="1"/>
  <c r="P133" i="1"/>
  <c r="P112" i="1"/>
  <c r="O87" i="1"/>
  <c r="B78" i="2" s="1"/>
  <c r="O136" i="1"/>
  <c r="B29" i="2" s="1"/>
  <c r="O90" i="1"/>
  <c r="B75" i="2" s="1"/>
  <c r="P127" i="1"/>
  <c r="P113" i="1"/>
  <c r="O126" i="1"/>
  <c r="O111" i="1"/>
  <c r="B54" i="2" s="1"/>
  <c r="O96" i="1"/>
  <c r="O81" i="1"/>
  <c r="B84" i="2" s="1"/>
  <c r="O68" i="1"/>
  <c r="B97" i="2" s="1"/>
  <c r="O132" i="1"/>
  <c r="B33" i="2" s="1"/>
  <c r="O114" i="1"/>
  <c r="B51" i="2" s="1"/>
  <c r="O99" i="1"/>
  <c r="B66" i="2" s="1"/>
  <c r="O85" i="1"/>
  <c r="B80" i="2" s="1"/>
  <c r="O62" i="1"/>
  <c r="B103" i="2" s="1"/>
  <c r="P135" i="1"/>
  <c r="P130" i="1"/>
  <c r="P125" i="1"/>
  <c r="P118" i="1"/>
  <c r="P103" i="1"/>
  <c r="Q136" i="1"/>
  <c r="Q131" i="1"/>
  <c r="Q126" i="1"/>
  <c r="Q121" i="1"/>
  <c r="O61" i="1"/>
  <c r="M8" i="1"/>
  <c r="M16" i="1"/>
  <c r="M24" i="1"/>
  <c r="M32" i="1"/>
  <c r="M40" i="1"/>
  <c r="M48" i="1"/>
  <c r="M56" i="1"/>
  <c r="M64" i="1"/>
  <c r="M72" i="1"/>
  <c r="M80" i="1"/>
  <c r="M88" i="1"/>
  <c r="M96" i="1"/>
  <c r="M104" i="1"/>
  <c r="M112" i="1"/>
  <c r="M120" i="1"/>
  <c r="M128" i="1"/>
  <c r="M136" i="1"/>
  <c r="M144" i="1"/>
  <c r="M152" i="1"/>
  <c r="M160" i="1"/>
  <c r="M168" i="1"/>
  <c r="M176" i="1"/>
  <c r="M184" i="1"/>
  <c r="M192" i="1"/>
  <c r="M200" i="1"/>
  <c r="M208" i="1"/>
  <c r="M216" i="1"/>
  <c r="M224" i="1"/>
  <c r="M232" i="1"/>
  <c r="M240" i="1"/>
  <c r="M248" i="1"/>
  <c r="M256" i="1"/>
  <c r="M264" i="1"/>
  <c r="M272" i="1"/>
  <c r="M280" i="1"/>
  <c r="M288" i="1"/>
  <c r="M296" i="1"/>
  <c r="M304" i="1"/>
  <c r="M312" i="1"/>
  <c r="M320" i="1"/>
  <c r="M328" i="1"/>
  <c r="M336" i="1"/>
  <c r="M344" i="1"/>
  <c r="M352" i="1"/>
  <c r="M360" i="1"/>
  <c r="M368" i="1"/>
  <c r="M376" i="1"/>
  <c r="M384" i="1"/>
  <c r="M392" i="1"/>
  <c r="M400" i="1"/>
  <c r="M408" i="1"/>
  <c r="M416" i="1"/>
  <c r="M424" i="1"/>
  <c r="M432" i="1"/>
  <c r="M440" i="1"/>
  <c r="M448" i="1"/>
  <c r="M9" i="1"/>
  <c r="M17" i="1"/>
  <c r="M25" i="1"/>
  <c r="M33" i="1"/>
  <c r="M41" i="1"/>
  <c r="M49" i="1"/>
  <c r="M57" i="1"/>
  <c r="M65" i="1"/>
  <c r="M73" i="1"/>
  <c r="M81" i="1"/>
  <c r="M89" i="1"/>
  <c r="M97" i="1"/>
  <c r="M105" i="1"/>
  <c r="M113" i="1"/>
  <c r="M121" i="1"/>
  <c r="M129" i="1"/>
  <c r="M137" i="1"/>
  <c r="M145" i="1"/>
  <c r="M153" i="1"/>
  <c r="M161" i="1"/>
  <c r="M169" i="1"/>
  <c r="M177" i="1"/>
  <c r="M185" i="1"/>
  <c r="M193" i="1"/>
  <c r="M201" i="1"/>
  <c r="M209" i="1"/>
  <c r="M217" i="1"/>
  <c r="M225" i="1"/>
  <c r="M10" i="1"/>
  <c r="M18" i="1"/>
  <c r="M26" i="1"/>
  <c r="M34" i="1"/>
  <c r="M42" i="1"/>
  <c r="M50" i="1"/>
  <c r="M58" i="1"/>
  <c r="M66" i="1"/>
  <c r="M74" i="1"/>
  <c r="M82" i="1"/>
  <c r="M90" i="1"/>
  <c r="M98" i="1"/>
  <c r="M106" i="1"/>
  <c r="M114" i="1"/>
  <c r="M122" i="1"/>
  <c r="M130" i="1"/>
  <c r="M138" i="1"/>
  <c r="M146" i="1"/>
  <c r="M154" i="1"/>
  <c r="M162" i="1"/>
  <c r="M170" i="1"/>
  <c r="M178" i="1"/>
  <c r="M186" i="1"/>
  <c r="M194" i="1"/>
  <c r="M202" i="1"/>
  <c r="M210" i="1"/>
  <c r="M218" i="1"/>
  <c r="M226" i="1"/>
  <c r="M234" i="1"/>
  <c r="M11" i="1"/>
  <c r="M19" i="1"/>
  <c r="M27" i="1"/>
  <c r="M35" i="1"/>
  <c r="M43" i="1"/>
  <c r="M51" i="1"/>
  <c r="M59" i="1"/>
  <c r="M67" i="1"/>
  <c r="M75" i="1"/>
  <c r="M83" i="1"/>
  <c r="M91" i="1"/>
  <c r="M99" i="1"/>
  <c r="M107" i="1"/>
  <c r="M115" i="1"/>
  <c r="M123" i="1"/>
  <c r="M131" i="1"/>
  <c r="M139" i="1"/>
  <c r="M147" i="1"/>
  <c r="M155" i="1"/>
  <c r="M163" i="1"/>
  <c r="M171" i="1"/>
  <c r="M179" i="1"/>
  <c r="M187" i="1"/>
  <c r="M195" i="1"/>
  <c r="M203" i="1"/>
  <c r="M211" i="1"/>
  <c r="M219" i="1"/>
  <c r="M227" i="1"/>
  <c r="M235" i="1"/>
  <c r="M243" i="1"/>
  <c r="M251" i="1"/>
  <c r="M259" i="1"/>
  <c r="M267" i="1"/>
  <c r="M275" i="1"/>
  <c r="M283" i="1"/>
  <c r="M291" i="1"/>
  <c r="M299" i="1"/>
  <c r="M307" i="1"/>
  <c r="M315" i="1"/>
  <c r="M323" i="1"/>
  <c r="M331" i="1"/>
  <c r="M339" i="1"/>
  <c r="M347" i="1"/>
  <c r="M355" i="1"/>
  <c r="M363" i="1"/>
  <c r="M371" i="1"/>
  <c r="M379" i="1"/>
  <c r="M387" i="1"/>
  <c r="M395" i="1"/>
  <c r="M403" i="1"/>
  <c r="M411" i="1"/>
  <c r="M419" i="1"/>
  <c r="M427" i="1"/>
  <c r="M435" i="1"/>
  <c r="M443" i="1"/>
  <c r="M451" i="1"/>
  <c r="M12" i="1"/>
  <c r="M20" i="1"/>
  <c r="M28" i="1"/>
  <c r="M36" i="1"/>
  <c r="M44" i="1"/>
  <c r="M52" i="1"/>
  <c r="M60" i="1"/>
  <c r="M68" i="1"/>
  <c r="M76" i="1"/>
  <c r="M84" i="1"/>
  <c r="M92" i="1"/>
  <c r="M100" i="1"/>
  <c r="M108" i="1"/>
  <c r="M116" i="1"/>
  <c r="M124" i="1"/>
  <c r="M132" i="1"/>
  <c r="M140" i="1"/>
  <c r="M148" i="1"/>
  <c r="M156" i="1"/>
  <c r="M164" i="1"/>
  <c r="M172" i="1"/>
  <c r="M180" i="1"/>
  <c r="M188" i="1"/>
  <c r="M196" i="1"/>
  <c r="M204" i="1"/>
  <c r="M212" i="1"/>
  <c r="M13" i="1"/>
  <c r="M21" i="1"/>
  <c r="M29" i="1"/>
  <c r="M37" i="1"/>
  <c r="M45" i="1"/>
  <c r="M53" i="1"/>
  <c r="M61" i="1"/>
  <c r="M69" i="1"/>
  <c r="M77" i="1"/>
  <c r="M85" i="1"/>
  <c r="M93" i="1"/>
  <c r="M101" i="1"/>
  <c r="M109" i="1"/>
  <c r="M117" i="1"/>
  <c r="M125" i="1"/>
  <c r="M133" i="1"/>
  <c r="M141" i="1"/>
  <c r="M149" i="1"/>
  <c r="M157" i="1"/>
  <c r="M165" i="1"/>
  <c r="M173" i="1"/>
  <c r="M181" i="1"/>
  <c r="M189" i="1"/>
  <c r="M197" i="1"/>
  <c r="M205" i="1"/>
  <c r="M213" i="1"/>
  <c r="M221" i="1"/>
  <c r="M229" i="1"/>
  <c r="M237" i="1"/>
  <c r="M15" i="1"/>
  <c r="M23" i="1"/>
  <c r="M31" i="1"/>
  <c r="M39" i="1"/>
  <c r="M47" i="1"/>
  <c r="M55" i="1"/>
  <c r="M63" i="1"/>
  <c r="M71" i="1"/>
  <c r="M79" i="1"/>
  <c r="M87" i="1"/>
  <c r="M95" i="1"/>
  <c r="M103" i="1"/>
  <c r="M111" i="1"/>
  <c r="M119" i="1"/>
  <c r="M127" i="1"/>
  <c r="M135" i="1"/>
  <c r="M143" i="1"/>
  <c r="M151" i="1"/>
  <c r="M159" i="1"/>
  <c r="M167" i="1"/>
  <c r="M175" i="1"/>
  <c r="M183" i="1"/>
  <c r="M191" i="1"/>
  <c r="M199" i="1"/>
  <c r="M207" i="1"/>
  <c r="M215" i="1"/>
  <c r="M223" i="1"/>
  <c r="M231" i="1"/>
  <c r="M239" i="1"/>
  <c r="M247" i="1"/>
  <c r="M255" i="1"/>
  <c r="M263" i="1"/>
  <c r="M271" i="1"/>
  <c r="M279" i="1"/>
  <c r="M287" i="1"/>
  <c r="M295" i="1"/>
  <c r="M303" i="1"/>
  <c r="M311" i="1"/>
  <c r="M319" i="1"/>
  <c r="M327" i="1"/>
  <c r="M335" i="1"/>
  <c r="M343" i="1"/>
  <c r="M351" i="1"/>
  <c r="M359" i="1"/>
  <c r="M367" i="1"/>
  <c r="M375" i="1"/>
  <c r="M383" i="1"/>
  <c r="M391" i="1"/>
  <c r="M399" i="1"/>
  <c r="M407" i="1"/>
  <c r="M415" i="1"/>
  <c r="M423" i="1"/>
  <c r="M431" i="1"/>
  <c r="M439" i="1"/>
  <c r="M447" i="1"/>
  <c r="M14" i="1"/>
  <c r="M78" i="1"/>
  <c r="M142" i="1"/>
  <c r="M206" i="1"/>
  <c r="M238" i="1"/>
  <c r="M252" i="1"/>
  <c r="M265" i="1"/>
  <c r="M277" i="1"/>
  <c r="M290" i="1"/>
  <c r="M302" i="1"/>
  <c r="M316" i="1"/>
  <c r="M329" i="1"/>
  <c r="M341" i="1"/>
  <c r="M354" i="1"/>
  <c r="M366" i="1"/>
  <c r="M380" i="1"/>
  <c r="M393" i="1"/>
  <c r="M405" i="1"/>
  <c r="M418" i="1"/>
  <c r="M430" i="1"/>
  <c r="M444" i="1"/>
  <c r="M22" i="1"/>
  <c r="M86" i="1"/>
  <c r="M150" i="1"/>
  <c r="M214" i="1"/>
  <c r="M241" i="1"/>
  <c r="M253" i="1"/>
  <c r="M266" i="1"/>
  <c r="M278" i="1"/>
  <c r="M292" i="1"/>
  <c r="M305" i="1"/>
  <c r="M317" i="1"/>
  <c r="M330" i="1"/>
  <c r="M342" i="1"/>
  <c r="M356" i="1"/>
  <c r="M369" i="1"/>
  <c r="M381" i="1"/>
  <c r="M394" i="1"/>
  <c r="M406" i="1"/>
  <c r="M420" i="1"/>
  <c r="M433" i="1"/>
  <c r="M445" i="1"/>
  <c r="M30" i="1"/>
  <c r="M94" i="1"/>
  <c r="M158" i="1"/>
  <c r="M220" i="1"/>
  <c r="M242" i="1"/>
  <c r="M254" i="1"/>
  <c r="M268" i="1"/>
  <c r="M281" i="1"/>
  <c r="M293" i="1"/>
  <c r="M306" i="1"/>
  <c r="M318" i="1"/>
  <c r="M332" i="1"/>
  <c r="M345" i="1"/>
  <c r="M357" i="1"/>
  <c r="M370" i="1"/>
  <c r="M382" i="1"/>
  <c r="M396" i="1"/>
  <c r="M409" i="1"/>
  <c r="M421" i="1"/>
  <c r="M434" i="1"/>
  <c r="M446" i="1"/>
  <c r="M126" i="1"/>
  <c r="M261" i="1"/>
  <c r="M286" i="1"/>
  <c r="M338" i="1"/>
  <c r="M402" i="1"/>
  <c r="M453" i="1"/>
  <c r="M38" i="1"/>
  <c r="M102" i="1"/>
  <c r="M166" i="1"/>
  <c r="M222" i="1"/>
  <c r="M244" i="1"/>
  <c r="M257" i="1"/>
  <c r="M269" i="1"/>
  <c r="M282" i="1"/>
  <c r="M294" i="1"/>
  <c r="M308" i="1"/>
  <c r="M321" i="1"/>
  <c r="M333" i="1"/>
  <c r="M346" i="1"/>
  <c r="M358" i="1"/>
  <c r="M372" i="1"/>
  <c r="M385" i="1"/>
  <c r="M397" i="1"/>
  <c r="M410" i="1"/>
  <c r="M422" i="1"/>
  <c r="M436" i="1"/>
  <c r="M449" i="1"/>
  <c r="M190" i="1"/>
  <c r="M274" i="1"/>
  <c r="M325" i="1"/>
  <c r="M364" i="1"/>
  <c r="M414" i="1"/>
  <c r="M46" i="1"/>
  <c r="M110" i="1"/>
  <c r="M174" i="1"/>
  <c r="M228" i="1"/>
  <c r="M245" i="1"/>
  <c r="M258" i="1"/>
  <c r="M270" i="1"/>
  <c r="M284" i="1"/>
  <c r="M297" i="1"/>
  <c r="M309" i="1"/>
  <c r="M322" i="1"/>
  <c r="M334" i="1"/>
  <c r="M348" i="1"/>
  <c r="M361" i="1"/>
  <c r="M373" i="1"/>
  <c r="M386" i="1"/>
  <c r="M398" i="1"/>
  <c r="M412" i="1"/>
  <c r="M425" i="1"/>
  <c r="M437" i="1"/>
  <c r="M450" i="1"/>
  <c r="M233" i="1"/>
  <c r="M313" i="1"/>
  <c r="M377" i="1"/>
  <c r="M441" i="1"/>
  <c r="M54" i="1"/>
  <c r="M118" i="1"/>
  <c r="M182" i="1"/>
  <c r="M230" i="1"/>
  <c r="M246" i="1"/>
  <c r="M260" i="1"/>
  <c r="M273" i="1"/>
  <c r="M285" i="1"/>
  <c r="M298" i="1"/>
  <c r="M310" i="1"/>
  <c r="M324" i="1"/>
  <c r="M337" i="1"/>
  <c r="M349" i="1"/>
  <c r="M362" i="1"/>
  <c r="M374" i="1"/>
  <c r="M388" i="1"/>
  <c r="M401" i="1"/>
  <c r="M413" i="1"/>
  <c r="M426" i="1"/>
  <c r="M438" i="1"/>
  <c r="M452" i="1"/>
  <c r="M62" i="1"/>
  <c r="M249" i="1"/>
  <c r="M300" i="1"/>
  <c r="M350" i="1"/>
  <c r="M389" i="1"/>
  <c r="M428" i="1"/>
  <c r="M70" i="1"/>
  <c r="M301" i="1"/>
  <c r="M404" i="1"/>
  <c r="M134" i="1"/>
  <c r="M314" i="1"/>
  <c r="M417" i="1"/>
  <c r="M198" i="1"/>
  <c r="M326" i="1"/>
  <c r="M429" i="1"/>
  <c r="M236" i="1"/>
  <c r="M340" i="1"/>
  <c r="M442" i="1"/>
  <c r="M276" i="1"/>
  <c r="M289" i="1"/>
  <c r="M250" i="1"/>
  <c r="M353" i="1"/>
  <c r="M7" i="1"/>
  <c r="M378" i="1"/>
  <c r="M262" i="1"/>
  <c r="M365" i="1"/>
  <c r="M390" i="1"/>
  <c r="B66" i="3"/>
  <c r="R104" i="1"/>
  <c r="R112" i="1"/>
  <c r="R120" i="1"/>
  <c r="R105" i="1"/>
  <c r="R113" i="1"/>
  <c r="R106" i="1"/>
  <c r="R114" i="1"/>
  <c r="R107" i="1"/>
  <c r="R115" i="1"/>
  <c r="R108" i="1"/>
  <c r="R116" i="1"/>
  <c r="R77" i="1"/>
  <c r="R85" i="1"/>
  <c r="R109" i="1"/>
  <c r="R117" i="1"/>
  <c r="R102" i="1"/>
  <c r="R110" i="1"/>
  <c r="R118" i="1"/>
  <c r="R79" i="1"/>
  <c r="R103" i="1"/>
  <c r="R111" i="1"/>
  <c r="R119" i="1"/>
  <c r="P75" i="1"/>
  <c r="P77" i="1"/>
  <c r="P85" i="1"/>
  <c r="B72" i="2" l="1"/>
  <c r="B62" i="3"/>
  <c r="B81" i="2"/>
  <c r="B71" i="3"/>
  <c r="B30" i="2"/>
  <c r="B20" i="3"/>
  <c r="B73" i="2"/>
  <c r="B63" i="3"/>
  <c r="B71" i="2"/>
  <c r="B61" i="3"/>
  <c r="B101" i="2"/>
  <c r="B91" i="3"/>
  <c r="B37" i="2"/>
  <c r="B27" i="3"/>
  <c r="B52" i="2"/>
  <c r="B42" i="3"/>
  <c r="B65" i="2"/>
  <c r="B55" i="3"/>
  <c r="B98" i="2"/>
  <c r="B88" i="3"/>
  <c r="B61" i="2"/>
  <c r="B51" i="3"/>
  <c r="B43" i="2"/>
  <c r="B33" i="3"/>
  <c r="B64" i="2"/>
  <c r="B54" i="3"/>
  <c r="B79" i="2"/>
  <c r="B69" i="3"/>
  <c r="B63" i="2"/>
  <c r="B53" i="3"/>
  <c r="B26" i="2"/>
  <c r="B16" i="3"/>
  <c r="B55" i="2"/>
  <c r="B45" i="3"/>
  <c r="B70" i="2"/>
  <c r="B60" i="3"/>
  <c r="B85" i="2"/>
  <c r="B75" i="3"/>
  <c r="B67" i="2"/>
  <c r="B57" i="3"/>
  <c r="B82" i="2"/>
  <c r="B72" i="3"/>
  <c r="B96" i="2"/>
  <c r="B86" i="3"/>
  <c r="B53" i="2"/>
  <c r="B43" i="3"/>
  <c r="B94" i="2"/>
  <c r="B84" i="3"/>
  <c r="B91" i="2"/>
  <c r="B81" i="3"/>
  <c r="B42" i="2"/>
  <c r="B32" i="3"/>
  <c r="B44" i="2"/>
  <c r="B34" i="3"/>
  <c r="B90" i="2"/>
  <c r="B80" i="3"/>
  <c r="B77" i="2"/>
  <c r="B67" i="3"/>
  <c r="B28" i="2"/>
  <c r="B18" i="3"/>
  <c r="B41" i="2"/>
  <c r="B31" i="3"/>
  <c r="B59" i="2"/>
  <c r="B49" i="3"/>
  <c r="B89" i="2"/>
  <c r="B79" i="3"/>
  <c r="B38" i="2"/>
  <c r="B28" i="3"/>
  <c r="B50" i="3"/>
  <c r="B40" i="3"/>
  <c r="B82" i="3"/>
  <c r="B24" i="3"/>
  <c r="B21" i="3"/>
  <c r="B19" i="3"/>
  <c r="B93" i="3"/>
  <c r="B56" i="3"/>
  <c r="B44" i="3"/>
  <c r="B35" i="3"/>
  <c r="B22" i="3"/>
  <c r="B92" i="3"/>
  <c r="B77" i="3"/>
  <c r="B73" i="3"/>
  <c r="B70" i="3"/>
  <c r="B47" i="3"/>
  <c r="O158" i="1"/>
  <c r="W158" i="1"/>
  <c r="Q159" i="1"/>
  <c r="Y159" i="1"/>
  <c r="S160" i="1"/>
  <c r="AA160" i="1"/>
  <c r="P158" i="1"/>
  <c r="X158" i="1"/>
  <c r="R159" i="1"/>
  <c r="Z159" i="1"/>
  <c r="T160" i="1"/>
  <c r="AB160" i="1"/>
  <c r="Q158" i="1"/>
  <c r="Y158" i="1"/>
  <c r="S159" i="1"/>
  <c r="AA159" i="1"/>
  <c r="U160" i="1"/>
  <c r="N160" i="1"/>
  <c r="R158" i="1"/>
  <c r="Z158" i="1"/>
  <c r="T159" i="1"/>
  <c r="AB159" i="1"/>
  <c r="V160" i="1"/>
  <c r="N159" i="1"/>
  <c r="S158" i="1"/>
  <c r="AA158" i="1"/>
  <c r="U159" i="1"/>
  <c r="O160" i="1"/>
  <c r="W160" i="1"/>
  <c r="N158" i="1"/>
  <c r="T158" i="1"/>
  <c r="AB158" i="1"/>
  <c r="V159" i="1"/>
  <c r="P160" i="1"/>
  <c r="X160" i="1"/>
  <c r="U158" i="1"/>
  <c r="O159" i="1"/>
  <c r="W159" i="1"/>
  <c r="Q160" i="1"/>
  <c r="Y160" i="1"/>
  <c r="V158" i="1"/>
  <c r="P159" i="1"/>
  <c r="X159" i="1"/>
  <c r="R160" i="1"/>
  <c r="Z160" i="1"/>
  <c r="B41" i="3"/>
  <c r="B25" i="3"/>
  <c r="B23" i="3"/>
  <c r="B39" i="3"/>
  <c r="B52" i="3"/>
  <c r="B36" i="3"/>
  <c r="B65" i="3"/>
  <c r="B48" i="3"/>
  <c r="B46" i="3"/>
  <c r="B15" i="3"/>
  <c r="B83" i="3"/>
  <c r="B87" i="3"/>
  <c r="C107" i="2"/>
  <c r="B104" i="2"/>
  <c r="B59" i="3"/>
  <c r="B69" i="2"/>
  <c r="B64" i="3"/>
  <c r="B74" i="2"/>
  <c r="B89" i="3"/>
  <c r="B99" i="2"/>
  <c r="B30" i="3"/>
  <c r="B40" i="2"/>
  <c r="B29" i="3"/>
  <c r="B39" i="2"/>
  <c r="B90" i="3"/>
  <c r="AA120" i="1"/>
  <c r="W120" i="1"/>
  <c r="C119" i="2"/>
  <c r="AB120" i="1"/>
  <c r="X119" i="1"/>
  <c r="C112" i="2"/>
  <c r="AB119" i="1"/>
  <c r="S145" i="1"/>
  <c r="X118" i="1"/>
  <c r="Z118" i="1"/>
  <c r="B17" i="3"/>
  <c r="B58" i="3"/>
  <c r="S146" i="1"/>
  <c r="U118" i="1"/>
  <c r="C115" i="2"/>
  <c r="B78" i="3"/>
  <c r="B37" i="3"/>
  <c r="Y119" i="1"/>
  <c r="C113" i="2"/>
  <c r="AB118" i="1"/>
  <c r="AA118" i="1"/>
  <c r="C116" i="2"/>
  <c r="X120" i="1"/>
  <c r="Y118" i="1"/>
  <c r="V119" i="1"/>
  <c r="W118" i="1"/>
  <c r="Y120" i="1"/>
  <c r="S144" i="1"/>
  <c r="C117" i="2"/>
  <c r="C108" i="2"/>
  <c r="B85" i="3"/>
  <c r="B26" i="3"/>
  <c r="B68" i="3"/>
  <c r="C109" i="2"/>
  <c r="T118" i="1"/>
  <c r="C118" i="2"/>
  <c r="C114" i="2"/>
  <c r="C111" i="2"/>
  <c r="C110" i="2"/>
  <c r="U119" i="1"/>
  <c r="T119" i="1"/>
  <c r="B74" i="3"/>
  <c r="B76" i="3"/>
  <c r="B38" i="3"/>
  <c r="V118" i="1"/>
  <c r="W119" i="1"/>
  <c r="Z120" i="1"/>
  <c r="C120" i="2"/>
  <c r="B94" i="3"/>
  <c r="V120" i="1"/>
  <c r="AA119" i="1"/>
  <c r="Z119" i="1"/>
  <c r="L9" i="1"/>
  <c r="L17" i="1"/>
  <c r="L25" i="1"/>
  <c r="L33" i="1"/>
  <c r="L41" i="1"/>
  <c r="L49" i="1"/>
  <c r="L57" i="1"/>
  <c r="L65" i="1"/>
  <c r="L73" i="1"/>
  <c r="L81" i="1"/>
  <c r="L89" i="1"/>
  <c r="L12" i="1"/>
  <c r="L20" i="1"/>
  <c r="L28" i="1"/>
  <c r="L36" i="1"/>
  <c r="L44" i="1"/>
  <c r="L52" i="1"/>
  <c r="L60" i="1"/>
  <c r="L68" i="1"/>
  <c r="L76" i="1"/>
  <c r="L8" i="1"/>
  <c r="L16" i="1"/>
  <c r="L24" i="1"/>
  <c r="L32" i="1"/>
  <c r="L40" i="1"/>
  <c r="L48" i="1"/>
  <c r="L56" i="1"/>
  <c r="L64" i="1"/>
  <c r="L72" i="1"/>
  <c r="L80" i="1"/>
  <c r="L88" i="1"/>
  <c r="L96" i="1"/>
  <c r="L104" i="1"/>
  <c r="L112" i="1"/>
  <c r="L120" i="1"/>
  <c r="L128" i="1"/>
  <c r="L136" i="1"/>
  <c r="L144" i="1"/>
  <c r="L152" i="1"/>
  <c r="L160" i="1"/>
  <c r="L168" i="1"/>
  <c r="L176" i="1"/>
  <c r="L184" i="1"/>
  <c r="L192" i="1"/>
  <c r="L200" i="1"/>
  <c r="L208" i="1"/>
  <c r="L216" i="1"/>
  <c r="L224" i="1"/>
  <c r="L232" i="1"/>
  <c r="L240" i="1"/>
  <c r="L10" i="1"/>
  <c r="L22" i="1"/>
  <c r="L35" i="1"/>
  <c r="L47" i="1"/>
  <c r="L61" i="1"/>
  <c r="L74" i="1"/>
  <c r="L85" i="1"/>
  <c r="L95" i="1"/>
  <c r="L105" i="1"/>
  <c r="L114" i="1"/>
  <c r="L123" i="1"/>
  <c r="L132" i="1"/>
  <c r="L141" i="1"/>
  <c r="L150" i="1"/>
  <c r="L159" i="1"/>
  <c r="L169" i="1"/>
  <c r="L178" i="1"/>
  <c r="L187" i="1"/>
  <c r="L196" i="1"/>
  <c r="L205" i="1"/>
  <c r="L214" i="1"/>
  <c r="L223" i="1"/>
  <c r="L233" i="1"/>
  <c r="L242" i="1"/>
  <c r="L250" i="1"/>
  <c r="L258" i="1"/>
  <c r="L266" i="1"/>
  <c r="L274" i="1"/>
  <c r="L282" i="1"/>
  <c r="L290" i="1"/>
  <c r="L298" i="1"/>
  <c r="L306" i="1"/>
  <c r="L314" i="1"/>
  <c r="L322" i="1"/>
  <c r="L330" i="1"/>
  <c r="L338" i="1"/>
  <c r="L346" i="1"/>
  <c r="L354" i="1"/>
  <c r="L362" i="1"/>
  <c r="L370" i="1"/>
  <c r="L378" i="1"/>
  <c r="L386" i="1"/>
  <c r="L394" i="1"/>
  <c r="L402" i="1"/>
  <c r="L410" i="1"/>
  <c r="L418" i="1"/>
  <c r="L426" i="1"/>
  <c r="L434" i="1"/>
  <c r="L442" i="1"/>
  <c r="L450" i="1"/>
  <c r="L11" i="1"/>
  <c r="L23" i="1"/>
  <c r="L37" i="1"/>
  <c r="L50" i="1"/>
  <c r="L62" i="1"/>
  <c r="L75" i="1"/>
  <c r="L86" i="1"/>
  <c r="L97" i="1"/>
  <c r="L106" i="1"/>
  <c r="L115" i="1"/>
  <c r="L124" i="1"/>
  <c r="L133" i="1"/>
  <c r="L142" i="1"/>
  <c r="L151" i="1"/>
  <c r="L161" i="1"/>
  <c r="L170" i="1"/>
  <c r="L179" i="1"/>
  <c r="L188" i="1"/>
  <c r="L197" i="1"/>
  <c r="L206" i="1"/>
  <c r="L215" i="1"/>
  <c r="L225" i="1"/>
  <c r="L234" i="1"/>
  <c r="L243" i="1"/>
  <c r="L251" i="1"/>
  <c r="L259" i="1"/>
  <c r="L267" i="1"/>
  <c r="L275" i="1"/>
  <c r="L283" i="1"/>
  <c r="L291" i="1"/>
  <c r="L299" i="1"/>
  <c r="L307" i="1"/>
  <c r="L315" i="1"/>
  <c r="L323" i="1"/>
  <c r="L331" i="1"/>
  <c r="L339" i="1"/>
  <c r="L347" i="1"/>
  <c r="L355" i="1"/>
  <c r="L363" i="1"/>
  <c r="L371" i="1"/>
  <c r="L379" i="1"/>
  <c r="L387" i="1"/>
  <c r="L395" i="1"/>
  <c r="L403" i="1"/>
  <c r="L411" i="1"/>
  <c r="L419" i="1"/>
  <c r="L427" i="1"/>
  <c r="L435" i="1"/>
  <c r="L443" i="1"/>
  <c r="L451" i="1"/>
  <c r="L13" i="1"/>
  <c r="L26" i="1"/>
  <c r="L38" i="1"/>
  <c r="L51" i="1"/>
  <c r="L63" i="1"/>
  <c r="L77" i="1"/>
  <c r="L87" i="1"/>
  <c r="L98" i="1"/>
  <c r="L107" i="1"/>
  <c r="L116" i="1"/>
  <c r="L125" i="1"/>
  <c r="L134" i="1"/>
  <c r="L143" i="1"/>
  <c r="L153" i="1"/>
  <c r="L162" i="1"/>
  <c r="L171" i="1"/>
  <c r="L180" i="1"/>
  <c r="L189" i="1"/>
  <c r="L198" i="1"/>
  <c r="L207" i="1"/>
  <c r="L217" i="1"/>
  <c r="L226" i="1"/>
  <c r="L235" i="1"/>
  <c r="L244" i="1"/>
  <c r="L252" i="1"/>
  <c r="L260" i="1"/>
  <c r="L268" i="1"/>
  <c r="L276" i="1"/>
  <c r="L284" i="1"/>
  <c r="L292" i="1"/>
  <c r="L300" i="1"/>
  <c r="L308" i="1"/>
  <c r="L316" i="1"/>
  <c r="L324" i="1"/>
  <c r="L332" i="1"/>
  <c r="L340" i="1"/>
  <c r="L348" i="1"/>
  <c r="L356" i="1"/>
  <c r="L364" i="1"/>
  <c r="L372" i="1"/>
  <c r="L380" i="1"/>
  <c r="L388" i="1"/>
  <c r="L396" i="1"/>
  <c r="L404" i="1"/>
  <c r="L412" i="1"/>
  <c r="L420" i="1"/>
  <c r="L428" i="1"/>
  <c r="L436" i="1"/>
  <c r="L444" i="1"/>
  <c r="L452" i="1"/>
  <c r="L45" i="1"/>
  <c r="L93" i="1"/>
  <c r="L130" i="1"/>
  <c r="L175" i="1"/>
  <c r="L212" i="1"/>
  <c r="L248" i="1"/>
  <c r="L296" i="1"/>
  <c r="L320" i="1"/>
  <c r="L14" i="1"/>
  <c r="L27" i="1"/>
  <c r="L39" i="1"/>
  <c r="L53" i="1"/>
  <c r="L66" i="1"/>
  <c r="L78" i="1"/>
  <c r="L90" i="1"/>
  <c r="L99" i="1"/>
  <c r="L108" i="1"/>
  <c r="L117" i="1"/>
  <c r="L126" i="1"/>
  <c r="L135" i="1"/>
  <c r="L145" i="1"/>
  <c r="L154" i="1"/>
  <c r="L163" i="1"/>
  <c r="L172" i="1"/>
  <c r="L181" i="1"/>
  <c r="L190" i="1"/>
  <c r="L199" i="1"/>
  <c r="L209" i="1"/>
  <c r="L218" i="1"/>
  <c r="L227" i="1"/>
  <c r="L236" i="1"/>
  <c r="L245" i="1"/>
  <c r="L253" i="1"/>
  <c r="L261" i="1"/>
  <c r="L269" i="1"/>
  <c r="L277" i="1"/>
  <c r="L285" i="1"/>
  <c r="L293" i="1"/>
  <c r="L301" i="1"/>
  <c r="L309" i="1"/>
  <c r="L317" i="1"/>
  <c r="L325" i="1"/>
  <c r="L333" i="1"/>
  <c r="L341" i="1"/>
  <c r="L349" i="1"/>
  <c r="L357" i="1"/>
  <c r="L365" i="1"/>
  <c r="L373" i="1"/>
  <c r="L381" i="1"/>
  <c r="L389" i="1"/>
  <c r="L397" i="1"/>
  <c r="L405" i="1"/>
  <c r="L413" i="1"/>
  <c r="L421" i="1"/>
  <c r="L429" i="1"/>
  <c r="L437" i="1"/>
  <c r="L445" i="1"/>
  <c r="L453" i="1"/>
  <c r="L19" i="1"/>
  <c r="L70" i="1"/>
  <c r="L102" i="1"/>
  <c r="L139" i="1"/>
  <c r="L157" i="1"/>
  <c r="L194" i="1"/>
  <c r="L230" i="1"/>
  <c r="L272" i="1"/>
  <c r="L304" i="1"/>
  <c r="L15" i="1"/>
  <c r="L29" i="1"/>
  <c r="L42" i="1"/>
  <c r="L54" i="1"/>
  <c r="L67" i="1"/>
  <c r="L79" i="1"/>
  <c r="L91" i="1"/>
  <c r="L100" i="1"/>
  <c r="L109" i="1"/>
  <c r="L118" i="1"/>
  <c r="L127" i="1"/>
  <c r="L137" i="1"/>
  <c r="L146" i="1"/>
  <c r="L155" i="1"/>
  <c r="L164" i="1"/>
  <c r="L173" i="1"/>
  <c r="L182" i="1"/>
  <c r="L191" i="1"/>
  <c r="L201" i="1"/>
  <c r="L210" i="1"/>
  <c r="L219" i="1"/>
  <c r="L228" i="1"/>
  <c r="L237" i="1"/>
  <c r="L246" i="1"/>
  <c r="L254" i="1"/>
  <c r="L262" i="1"/>
  <c r="L270" i="1"/>
  <c r="L278" i="1"/>
  <c r="L286" i="1"/>
  <c r="L294" i="1"/>
  <c r="L302" i="1"/>
  <c r="L310" i="1"/>
  <c r="L318" i="1"/>
  <c r="L326" i="1"/>
  <c r="L334" i="1"/>
  <c r="L342" i="1"/>
  <c r="L350" i="1"/>
  <c r="L358" i="1"/>
  <c r="L366" i="1"/>
  <c r="L374" i="1"/>
  <c r="L382" i="1"/>
  <c r="L390" i="1"/>
  <c r="L398" i="1"/>
  <c r="L406" i="1"/>
  <c r="L414" i="1"/>
  <c r="L422" i="1"/>
  <c r="L430" i="1"/>
  <c r="L438" i="1"/>
  <c r="L446" i="1"/>
  <c r="L7" i="1"/>
  <c r="L58" i="1"/>
  <c r="L111" i="1"/>
  <c r="L166" i="1"/>
  <c r="L221" i="1"/>
  <c r="L280" i="1"/>
  <c r="L328" i="1"/>
  <c r="L18" i="1"/>
  <c r="L30" i="1"/>
  <c r="L43" i="1"/>
  <c r="L55" i="1"/>
  <c r="L69" i="1"/>
  <c r="L82" i="1"/>
  <c r="L92" i="1"/>
  <c r="L101" i="1"/>
  <c r="L110" i="1"/>
  <c r="L119" i="1"/>
  <c r="L129" i="1"/>
  <c r="L138" i="1"/>
  <c r="L147" i="1"/>
  <c r="L156" i="1"/>
  <c r="L165" i="1"/>
  <c r="L174" i="1"/>
  <c r="L183" i="1"/>
  <c r="L193" i="1"/>
  <c r="L202" i="1"/>
  <c r="L211" i="1"/>
  <c r="L220" i="1"/>
  <c r="L229" i="1"/>
  <c r="L238" i="1"/>
  <c r="L247" i="1"/>
  <c r="L255" i="1"/>
  <c r="L263" i="1"/>
  <c r="L271" i="1"/>
  <c r="L279" i="1"/>
  <c r="L287" i="1"/>
  <c r="L295" i="1"/>
  <c r="L303" i="1"/>
  <c r="L311" i="1"/>
  <c r="L319" i="1"/>
  <c r="L327" i="1"/>
  <c r="L335" i="1"/>
  <c r="L343" i="1"/>
  <c r="L351" i="1"/>
  <c r="L359" i="1"/>
  <c r="L367" i="1"/>
  <c r="L375" i="1"/>
  <c r="L383" i="1"/>
  <c r="L391" i="1"/>
  <c r="L399" i="1"/>
  <c r="L407" i="1"/>
  <c r="L415" i="1"/>
  <c r="L423" i="1"/>
  <c r="L431" i="1"/>
  <c r="L439" i="1"/>
  <c r="L447" i="1"/>
  <c r="L31" i="1"/>
  <c r="L83" i="1"/>
  <c r="L121" i="1"/>
  <c r="L148" i="1"/>
  <c r="L185" i="1"/>
  <c r="L203" i="1"/>
  <c r="L239" i="1"/>
  <c r="L288" i="1"/>
  <c r="L312" i="1"/>
  <c r="L59" i="1"/>
  <c r="L140" i="1"/>
  <c r="L213" i="1"/>
  <c r="L265" i="1"/>
  <c r="L329" i="1"/>
  <c r="L361" i="1"/>
  <c r="L393" i="1"/>
  <c r="L425" i="1"/>
  <c r="L204" i="1"/>
  <c r="L71" i="1"/>
  <c r="L149" i="1"/>
  <c r="L222" i="1"/>
  <c r="L273" i="1"/>
  <c r="L336" i="1"/>
  <c r="L368" i="1"/>
  <c r="L400" i="1"/>
  <c r="L432" i="1"/>
  <c r="L84" i="1"/>
  <c r="L158" i="1"/>
  <c r="L231" i="1"/>
  <c r="L281" i="1"/>
  <c r="L337" i="1"/>
  <c r="L369" i="1"/>
  <c r="L401" i="1"/>
  <c r="L433" i="1"/>
  <c r="L122" i="1"/>
  <c r="L131" i="1"/>
  <c r="L195" i="1"/>
  <c r="L264" i="1"/>
  <c r="L94" i="1"/>
  <c r="L167" i="1"/>
  <c r="L241" i="1"/>
  <c r="L289" i="1"/>
  <c r="L344" i="1"/>
  <c r="L376" i="1"/>
  <c r="L408" i="1"/>
  <c r="L440" i="1"/>
  <c r="L257" i="1"/>
  <c r="L353" i="1"/>
  <c r="L417" i="1"/>
  <c r="L321" i="1"/>
  <c r="L392" i="1"/>
  <c r="L103" i="1"/>
  <c r="L177" i="1"/>
  <c r="L249" i="1"/>
  <c r="L297" i="1"/>
  <c r="L345" i="1"/>
  <c r="L377" i="1"/>
  <c r="L409" i="1"/>
  <c r="L441" i="1"/>
  <c r="L313" i="1"/>
  <c r="L449" i="1"/>
  <c r="L46" i="1"/>
  <c r="L360" i="1"/>
  <c r="L424" i="1"/>
  <c r="L21" i="1"/>
  <c r="L113" i="1"/>
  <c r="L186" i="1"/>
  <c r="L256" i="1"/>
  <c r="L305" i="1"/>
  <c r="L352" i="1"/>
  <c r="L384" i="1"/>
  <c r="L416" i="1"/>
  <c r="L448" i="1"/>
  <c r="L34" i="1"/>
  <c r="L385" i="1"/>
  <c r="P92" i="1"/>
  <c r="P72" i="1"/>
  <c r="P86" i="1"/>
  <c r="P71" i="1"/>
  <c r="P91" i="1"/>
  <c r="P89" i="1"/>
  <c r="P70" i="1"/>
  <c r="R94" i="1"/>
  <c r="R61" i="1"/>
  <c r="R86" i="1"/>
  <c r="R78" i="1"/>
  <c r="R71" i="1"/>
  <c r="R69" i="1"/>
  <c r="R87" i="1"/>
  <c r="R63" i="1"/>
  <c r="R70" i="1"/>
  <c r="R101" i="1"/>
  <c r="R62" i="1"/>
  <c r="R65" i="1"/>
  <c r="R95" i="1"/>
  <c r="R93" i="1"/>
  <c r="R92" i="1"/>
  <c r="R75" i="1"/>
  <c r="R81" i="1"/>
  <c r="R84" i="1"/>
  <c r="R67" i="1"/>
  <c r="R73" i="1"/>
  <c r="R76" i="1"/>
  <c r="R68" i="1"/>
  <c r="R98" i="1"/>
  <c r="R96" i="1"/>
  <c r="R90" i="1"/>
  <c r="R88" i="1"/>
  <c r="R99" i="1"/>
  <c r="R82" i="1"/>
  <c r="R80" i="1"/>
  <c r="R91" i="1"/>
  <c r="R74" i="1"/>
  <c r="R97" i="1"/>
  <c r="R72" i="1"/>
  <c r="R100" i="1"/>
  <c r="R83" i="1"/>
  <c r="R66" i="1"/>
  <c r="R89" i="1"/>
  <c r="R64" i="1"/>
  <c r="P65" i="1"/>
  <c r="P63" i="1"/>
  <c r="P88" i="1"/>
  <c r="P99" i="1"/>
  <c r="P76" i="1"/>
  <c r="P87" i="1"/>
  <c r="P62" i="1"/>
  <c r="P97" i="1"/>
  <c r="P64" i="1"/>
  <c r="P83" i="1"/>
  <c r="P84" i="1"/>
  <c r="P79" i="1"/>
  <c r="P96" i="1"/>
  <c r="P101" i="1"/>
  <c r="P94" i="1"/>
  <c r="P93" i="1"/>
  <c r="P74" i="1"/>
  <c r="P90" i="1"/>
  <c r="P78" i="1"/>
  <c r="P81" i="1"/>
  <c r="P95" i="1"/>
  <c r="P66" i="1"/>
  <c r="P80" i="1"/>
  <c r="P69" i="1"/>
  <c r="P68" i="1"/>
  <c r="P67" i="1"/>
  <c r="P98" i="1"/>
  <c r="P82" i="1"/>
  <c r="P73" i="1"/>
  <c r="P61" i="1"/>
  <c r="Q115" i="1"/>
  <c r="Q111" i="1"/>
  <c r="Q110" i="1"/>
  <c r="Q103" i="1"/>
  <c r="Q119" i="1"/>
  <c r="Q109" i="1"/>
  <c r="Q120" i="1"/>
  <c r="Q108" i="1"/>
  <c r="Q114" i="1"/>
  <c r="Q118" i="1"/>
  <c r="Q117" i="1"/>
  <c r="Q106" i="1"/>
  <c r="Q102" i="1"/>
  <c r="Q104" i="1"/>
  <c r="Q85" i="1"/>
  <c r="Q107" i="1"/>
  <c r="Q77" i="1"/>
  <c r="Q113" i="1"/>
  <c r="Q116" i="1"/>
  <c r="Q75" i="1"/>
  <c r="Q105" i="1"/>
  <c r="F106" i="2" l="1"/>
  <c r="C106" i="2"/>
  <c r="Q79" i="1"/>
  <c r="Q83" i="1"/>
  <c r="Q66" i="1"/>
  <c r="Q93" i="1"/>
  <c r="Q99" i="1"/>
  <c r="Q96" i="1"/>
  <c r="Q82" i="1"/>
  <c r="Q80" i="1"/>
  <c r="Q88" i="1"/>
  <c r="Q74" i="1"/>
  <c r="Q95" i="1"/>
  <c r="Q69" i="1"/>
  <c r="Q70" i="1"/>
  <c r="Q98" i="1"/>
  <c r="Q87" i="1"/>
  <c r="Q76" i="1"/>
  <c r="Q101" i="1"/>
  <c r="Q73" i="1"/>
  <c r="Q72" i="1"/>
  <c r="Q81" i="1"/>
  <c r="Q62" i="1"/>
  <c r="Q86" i="1"/>
  <c r="Q94" i="1"/>
  <c r="Q71" i="1"/>
  <c r="Q90" i="1"/>
  <c r="Q67" i="1"/>
  <c r="Q65" i="1"/>
  <c r="Q89" i="1"/>
  <c r="Q78" i="1"/>
  <c r="Q63" i="1"/>
  <c r="Q84" i="1"/>
  <c r="Q64" i="1"/>
  <c r="Q92" i="1"/>
  <c r="Q100" i="1"/>
  <c r="Q97" i="1"/>
  <c r="P100" i="1"/>
  <c r="Q112" i="1"/>
  <c r="Q68" i="1"/>
  <c r="Q91" i="1"/>
</calcChain>
</file>

<file path=xl/sharedStrings.xml><?xml version="1.0" encoding="utf-8"?>
<sst xmlns="http://schemas.openxmlformats.org/spreadsheetml/2006/main" count="2451" uniqueCount="1341">
  <si>
    <t>Julian</t>
  </si>
  <si>
    <t>AUT</t>
  </si>
  <si>
    <t>Katharina</t>
  </si>
  <si>
    <t>Hans-Hermann</t>
  </si>
  <si>
    <t>Marie-Theres</t>
  </si>
  <si>
    <t>Bernhard</t>
  </si>
  <si>
    <t>Harald</t>
  </si>
  <si>
    <t>Daniel</t>
  </si>
  <si>
    <t>Anna</t>
  </si>
  <si>
    <t>Alexander</t>
  </si>
  <si>
    <t>Michael</t>
  </si>
  <si>
    <t>Georg</t>
  </si>
  <si>
    <t>Thomas</t>
  </si>
  <si>
    <t>Manfred</t>
  </si>
  <si>
    <t>Andreas</t>
  </si>
  <si>
    <t>Wolfgang</t>
  </si>
  <si>
    <t>Lutz</t>
  </si>
  <si>
    <t>Lukas</t>
  </si>
  <si>
    <t>Sophia</t>
  </si>
  <si>
    <t>Manuel</t>
  </si>
  <si>
    <t>Florian</t>
  </si>
  <si>
    <t>Julia</t>
  </si>
  <si>
    <t>Christine</t>
  </si>
  <si>
    <t>Michaela</t>
  </si>
  <si>
    <t>Max</t>
  </si>
  <si>
    <t>Sonja</t>
  </si>
  <si>
    <t>Christoph</t>
  </si>
  <si>
    <t>Tania</t>
  </si>
  <si>
    <t>Regina</t>
  </si>
  <si>
    <t>Gerald</t>
  </si>
  <si>
    <t>Walter</t>
  </si>
  <si>
    <t>Markus</t>
  </si>
  <si>
    <t>Sarah</t>
  </si>
  <si>
    <t>Doris</t>
  </si>
  <si>
    <t>CRAUTM2906199400</t>
  </si>
  <si>
    <t>CRAUTW2606199200</t>
  </si>
  <si>
    <t>CRAUTM1601196300</t>
  </si>
  <si>
    <t>CRAUTW1807199600</t>
  </si>
  <si>
    <t>CRAUTM2302196900</t>
  </si>
  <si>
    <t>CRAUTM1002195900</t>
  </si>
  <si>
    <t>CRAUTM2611199200</t>
  </si>
  <si>
    <t>CRAUTM2805197400</t>
  </si>
  <si>
    <t>CRAUTM1211199600</t>
  </si>
  <si>
    <t>CRAUTM1301196400</t>
  </si>
  <si>
    <t>CRAUTM2308199400</t>
  </si>
  <si>
    <t>CRAUTM2312197000</t>
  </si>
  <si>
    <t>CRAUTM0511196700</t>
  </si>
  <si>
    <t>CRAUTM1501197600</t>
  </si>
  <si>
    <t>CRAUTM2109196700</t>
  </si>
  <si>
    <t>CRAUTM1512195900</t>
  </si>
  <si>
    <t>CRAUTW2311199900</t>
  </si>
  <si>
    <t>CRAUTM2403199200</t>
  </si>
  <si>
    <t>CRAUTW1703199800</t>
  </si>
  <si>
    <t>CRAUTM2401199700</t>
  </si>
  <si>
    <t>CRAUTM0508196600</t>
  </si>
  <si>
    <t>CRAUTW2209199200</t>
  </si>
  <si>
    <t>CRAUTW1911199300</t>
  </si>
  <si>
    <t>CRAUTW3001199500</t>
  </si>
  <si>
    <t>CRAUTM0908196800</t>
  </si>
  <si>
    <t>CRAUTM1802196500</t>
  </si>
  <si>
    <t>CRAUTW2410198600</t>
  </si>
  <si>
    <t>CRAUTM1201199800</t>
  </si>
  <si>
    <t>CRAUTM1009199800</t>
  </si>
  <si>
    <t>CRAUTW2406198000</t>
  </si>
  <si>
    <t>CRAUTM2408198400</t>
  </si>
  <si>
    <t>CRAUTM1201198800</t>
  </si>
  <si>
    <t>CRAUTW3012200500</t>
  </si>
  <si>
    <t>CRAUTW3108200600</t>
  </si>
  <si>
    <t>CRAUTW2310200600</t>
  </si>
  <si>
    <t>CRAUTW1102199900</t>
  </si>
  <si>
    <t>Igor</t>
  </si>
  <si>
    <t>BEL</t>
  </si>
  <si>
    <t>Andre</t>
  </si>
  <si>
    <t>Danny</t>
  </si>
  <si>
    <t>Dieter</t>
  </si>
  <si>
    <t>Greta</t>
  </si>
  <si>
    <t>Josephine</t>
  </si>
  <si>
    <t>Michel</t>
  </si>
  <si>
    <t>Ronny</t>
  </si>
  <si>
    <t>Stefaan</t>
  </si>
  <si>
    <t>Jozef</t>
  </si>
  <si>
    <t>Kjell</t>
  </si>
  <si>
    <t>Karel</t>
  </si>
  <si>
    <t>Zoë</t>
  </si>
  <si>
    <t>Peter</t>
  </si>
  <si>
    <t>CRBELM0405198500</t>
  </si>
  <si>
    <t>CRBELM0605195000</t>
  </si>
  <si>
    <t>CRBELM2410196000</t>
  </si>
  <si>
    <t>CRBELM1001199700</t>
  </si>
  <si>
    <t>CRBELW1912196200</t>
  </si>
  <si>
    <t>CRBELW2406195600</t>
  </si>
  <si>
    <t>CRBELM0807196100</t>
  </si>
  <si>
    <t>CRBELM0709197200</t>
  </si>
  <si>
    <t>CRBELM2612196100</t>
  </si>
  <si>
    <t>CRBELM2206195600</t>
  </si>
  <si>
    <t>CRBELM0505199300</t>
  </si>
  <si>
    <t>CRBELM1201195300</t>
  </si>
  <si>
    <t>CRBELW0705200500</t>
  </si>
  <si>
    <t>CRBELM3003196600</t>
  </si>
  <si>
    <t>Borna</t>
  </si>
  <si>
    <t>CRO</t>
  </si>
  <si>
    <t>Ivan</t>
  </si>
  <si>
    <t>Karla</t>
  </si>
  <si>
    <t>Petar</t>
  </si>
  <si>
    <t>David</t>
  </si>
  <si>
    <t>Maja</t>
  </si>
  <si>
    <t>Lorena</t>
  </si>
  <si>
    <t>Željko</t>
  </si>
  <si>
    <t>Marijan</t>
  </si>
  <si>
    <t>Sanja</t>
  </si>
  <si>
    <t>Nikolina</t>
  </si>
  <si>
    <t>Andrej</t>
  </si>
  <si>
    <t>Martina</t>
  </si>
  <si>
    <t>Oliver</t>
  </si>
  <si>
    <t>Josip</t>
  </si>
  <si>
    <t>Mihaela</t>
  </si>
  <si>
    <t>Domagoj</t>
  </si>
  <si>
    <t>Valentina</t>
  </si>
  <si>
    <t>Iva</t>
  </si>
  <si>
    <t>Martin</t>
  </si>
  <si>
    <t>Milenko</t>
  </si>
  <si>
    <t>Dorotea</t>
  </si>
  <si>
    <t>Stela</t>
  </si>
  <si>
    <t>Helena</t>
  </si>
  <si>
    <t>Afrdita</t>
  </si>
  <si>
    <t>Kristian</t>
  </si>
  <si>
    <t>Dunja</t>
  </si>
  <si>
    <t>Laura</t>
  </si>
  <si>
    <t>Ema</t>
  </si>
  <si>
    <t>Petra</t>
  </si>
  <si>
    <t>Fran</t>
  </si>
  <si>
    <t>Filip</t>
  </si>
  <si>
    <t>Marija</t>
  </si>
  <si>
    <t>Pavao</t>
  </si>
  <si>
    <t>CRCROM0512200100</t>
  </si>
  <si>
    <t>CRCROM2606200200</t>
  </si>
  <si>
    <t>CRCROW0309200200</t>
  </si>
  <si>
    <t>CRCROM3012200300</t>
  </si>
  <si>
    <t>CRCROM1308200200</t>
  </si>
  <si>
    <t>CRCROW0803199000</t>
  </si>
  <si>
    <t>CRCROW0103200200</t>
  </si>
  <si>
    <t>CRCROM2503195500</t>
  </si>
  <si>
    <t>CRCROM2710199300</t>
  </si>
  <si>
    <t>CRCROW1606197300</t>
  </si>
  <si>
    <t>CRCROW0302198000</t>
  </si>
  <si>
    <t>CRCROM0909198200</t>
  </si>
  <si>
    <t>CRCROW2401199900</t>
  </si>
  <si>
    <t>CRCROM1607200100</t>
  </si>
  <si>
    <t>CRCROW2007200100</t>
  </si>
  <si>
    <t>CRCROW1305199600</t>
  </si>
  <si>
    <t>CRCROM1211199000</t>
  </si>
  <si>
    <t>CRCROW2312199300</t>
  </si>
  <si>
    <t>CRCROM0710199700</t>
  </si>
  <si>
    <t>CRCROM2009196300</t>
  </si>
  <si>
    <t>CRCROM1402196100</t>
  </si>
  <si>
    <t>CRCROW1901200300</t>
  </si>
  <si>
    <t>CRCROW0812200600</t>
  </si>
  <si>
    <t>CRCROW1109200200</t>
  </si>
  <si>
    <t>CRCROW0502200500</t>
  </si>
  <si>
    <t>CRCROM1503200600</t>
  </si>
  <si>
    <t>CRCROW0207200300</t>
  </si>
  <si>
    <t>CRCROM1005200600</t>
  </si>
  <si>
    <t>CRCROW1308200700</t>
  </si>
  <si>
    <t>CRCROW1101200700</t>
  </si>
  <si>
    <t>CRCROW1105200500</t>
  </si>
  <si>
    <t>CRCROM1611200500</t>
  </si>
  <si>
    <t>CRCROM1205200800</t>
  </si>
  <si>
    <t>CRCROM2110200800</t>
  </si>
  <si>
    <t>CRCROW0501200900</t>
  </si>
  <si>
    <t>CRCROM2403200700</t>
  </si>
  <si>
    <t>Jan</t>
  </si>
  <si>
    <t>CZE</t>
  </si>
  <si>
    <t>Dominik</t>
  </si>
  <si>
    <t>Ondřej</t>
  </si>
  <si>
    <t>Irena</t>
  </si>
  <si>
    <t>Karolína</t>
  </si>
  <si>
    <t>Pavol</t>
  </si>
  <si>
    <t>Aja</t>
  </si>
  <si>
    <t>Jana</t>
  </si>
  <si>
    <t>Bohumil</t>
  </si>
  <si>
    <t>Sabina</t>
  </si>
  <si>
    <t>Petr</t>
  </si>
  <si>
    <t>Dalibor</t>
  </si>
  <si>
    <t>Václav</t>
  </si>
  <si>
    <t>Lukáš</t>
  </si>
  <si>
    <t>Frantíšek</t>
  </si>
  <si>
    <t>Jiří</t>
  </si>
  <si>
    <t>Josef</t>
  </si>
  <si>
    <t>Jaroslava</t>
  </si>
  <si>
    <t>Hana</t>
  </si>
  <si>
    <t>Jakub</t>
  </si>
  <si>
    <t>Barbora</t>
  </si>
  <si>
    <t>Kateřina</t>
  </si>
  <si>
    <t>Zuzana</t>
  </si>
  <si>
    <t>Štepán</t>
  </si>
  <si>
    <t>Jiři</t>
  </si>
  <si>
    <t>Ladislav</t>
  </si>
  <si>
    <t>Jaroslav</t>
  </si>
  <si>
    <t>Pavel</t>
  </si>
  <si>
    <t>Denis</t>
  </si>
  <si>
    <t>Klára</t>
  </si>
  <si>
    <t>Nikola</t>
  </si>
  <si>
    <t>Marketa</t>
  </si>
  <si>
    <t>Stanislav</t>
  </si>
  <si>
    <t>Alzbeta</t>
  </si>
  <si>
    <t>Radka</t>
  </si>
  <si>
    <t>Vojtěch</t>
  </si>
  <si>
    <t>Luděk</t>
  </si>
  <si>
    <t>Matěj</t>
  </si>
  <si>
    <t>Veronika</t>
  </si>
  <si>
    <t>Radek</t>
  </si>
  <si>
    <t>Milan</t>
  </si>
  <si>
    <t>CRCZEM0201195300</t>
  </si>
  <si>
    <t>CRCZEM1011199700</t>
  </si>
  <si>
    <t>CRCZEM1607200200</t>
  </si>
  <si>
    <t>CRCZEM3101200100</t>
  </si>
  <si>
    <t>CRCZEW0510197000</t>
  </si>
  <si>
    <t>CRCZEW2605199700</t>
  </si>
  <si>
    <t>CRCZEM0611195200</t>
  </si>
  <si>
    <t>CRCZEW1308195300</t>
  </si>
  <si>
    <t>CRCZEW0710200100</t>
  </si>
  <si>
    <t>CRCZEM1810197400</t>
  </si>
  <si>
    <t>CRCZEM3007195300</t>
  </si>
  <si>
    <t>CRCZEW0906198800</t>
  </si>
  <si>
    <t>CRCZEM2701197400</t>
  </si>
  <si>
    <t>CRCZEM0511197500</t>
  </si>
  <si>
    <t>CRCZEM1307195700</t>
  </si>
  <si>
    <t>CRCZEM2212199900</t>
  </si>
  <si>
    <t>CRCZEM0311200200</t>
  </si>
  <si>
    <t>CRCZEM2005196400</t>
  </si>
  <si>
    <t>CRCZEM1701200300</t>
  </si>
  <si>
    <t>CRCZEM1407196600</t>
  </si>
  <si>
    <t>CRCZEM0405199000</t>
  </si>
  <si>
    <t>CRCZEW2003196700</t>
  </si>
  <si>
    <t>CRCZEW0905199200</t>
  </si>
  <si>
    <t>CRCZEM0904197500</t>
  </si>
  <si>
    <t>CRCZEM2810199400</t>
  </si>
  <si>
    <t>CRCZEW1403200300</t>
  </si>
  <si>
    <t>CRCZEM2406193600</t>
  </si>
  <si>
    <t>CRCZEM0611196100</t>
  </si>
  <si>
    <t>CRCZEW1107195800</t>
  </si>
  <si>
    <t>CRCZEW1111197700</t>
  </si>
  <si>
    <t>CRCZEW0201198700</t>
  </si>
  <si>
    <t>CRCZEM0807200600</t>
  </si>
  <si>
    <t>CRCZEM0801200400</t>
  </si>
  <si>
    <t>CRCZEM0910195700</t>
  </si>
  <si>
    <t>CRCZEM0403195900</t>
  </si>
  <si>
    <t>CRCZEM1704200200</t>
  </si>
  <si>
    <t>CRCZEM0304200500</t>
  </si>
  <si>
    <t>CRCZEM2605200600</t>
  </si>
  <si>
    <t>CRCZEM0109200500</t>
  </si>
  <si>
    <t>CRCZEM0909200300</t>
  </si>
  <si>
    <t>CRCZEW1402200300</t>
  </si>
  <si>
    <t>CRCZEW2606200200</t>
  </si>
  <si>
    <t>CRCZEW0401199400</t>
  </si>
  <si>
    <t>CRCZEM2408195400</t>
  </si>
  <si>
    <t>CRCZEW1811198600</t>
  </si>
  <si>
    <t>CRCZEM0702200800</t>
  </si>
  <si>
    <t>CRCZEW0608197800</t>
  </si>
  <si>
    <t>CRCZEW2703200700</t>
  </si>
  <si>
    <t>CRCZEM1508200800</t>
  </si>
  <si>
    <t>CRCZEM2708197600</t>
  </si>
  <si>
    <t>CRCZEM1708195400</t>
  </si>
  <si>
    <t>CRCZEM1502201000</t>
  </si>
  <si>
    <t>CRCZEW2909200900</t>
  </si>
  <si>
    <t>CRCZEW2206199600</t>
  </si>
  <si>
    <t>CRCZEM0310200100</t>
  </si>
  <si>
    <t>CRCZEW2302197400</t>
  </si>
  <si>
    <t>CRCZEM0109200400</t>
  </si>
  <si>
    <t>CRCZEM1511196100</t>
  </si>
  <si>
    <t>CRCZEM1502199800</t>
  </si>
  <si>
    <t>CRCZEM1001197600</t>
  </si>
  <si>
    <t>Ain</t>
  </si>
  <si>
    <t>EST</t>
  </si>
  <si>
    <t>Mati</t>
  </si>
  <si>
    <t>Arvi</t>
  </si>
  <si>
    <t>Inno</t>
  </si>
  <si>
    <t>Merike</t>
  </si>
  <si>
    <t>Teet</t>
  </si>
  <si>
    <t>Maarika</t>
  </si>
  <si>
    <t>Rita</t>
  </si>
  <si>
    <t>Imre</t>
  </si>
  <si>
    <t>Robert</t>
  </si>
  <si>
    <t>Rihard</t>
  </si>
  <si>
    <t>Jakob</t>
  </si>
  <si>
    <t>CRESTM0804197500</t>
  </si>
  <si>
    <t>CRESTM1604197400</t>
  </si>
  <si>
    <t>CRESTM0807196000</t>
  </si>
  <si>
    <t>CRESTM1807195200</t>
  </si>
  <si>
    <t>CRESTW1007196300</t>
  </si>
  <si>
    <t>CRESTM0402197500</t>
  </si>
  <si>
    <t>CRESTW0510196800</t>
  </si>
  <si>
    <t>CRESTW0803196600</t>
  </si>
  <si>
    <t>CRESTM0211197600</t>
  </si>
  <si>
    <t>CRESTM0902200800</t>
  </si>
  <si>
    <t>CRESTM2506200500</t>
  </si>
  <si>
    <t>CRESTM2712200900</t>
  </si>
  <si>
    <t>Clement</t>
  </si>
  <si>
    <t>FRA</t>
  </si>
  <si>
    <t>Hugo</t>
  </si>
  <si>
    <t>Jean Michel</t>
  </si>
  <si>
    <t>Didier</t>
  </si>
  <si>
    <t>Pascal</t>
  </si>
  <si>
    <t>Jean-Paul</t>
  </si>
  <si>
    <t>Marie</t>
  </si>
  <si>
    <t>Florent</t>
  </si>
  <si>
    <t>Julie</t>
  </si>
  <si>
    <t>Ludivine</t>
  </si>
  <si>
    <t>Lucas</t>
  </si>
  <si>
    <t>Jacques</t>
  </si>
  <si>
    <t>Cecile</t>
  </si>
  <si>
    <t>Amelie</t>
  </si>
  <si>
    <t>Mathis</t>
  </si>
  <si>
    <t>Melanie</t>
  </si>
  <si>
    <t>Tiffanie</t>
  </si>
  <si>
    <t>Nicolas</t>
  </si>
  <si>
    <t>Justine</t>
  </si>
  <si>
    <t>Zoé</t>
  </si>
  <si>
    <t>Fanny</t>
  </si>
  <si>
    <t>Axel</t>
  </si>
  <si>
    <t>Corentin</t>
  </si>
  <si>
    <t>Teddy</t>
  </si>
  <si>
    <t>Tassadit</t>
  </si>
  <si>
    <t>CRFRAM2012199900</t>
  </si>
  <si>
    <t>CRFRAM0912200000</t>
  </si>
  <si>
    <t>CRFRAM1409199700</t>
  </si>
  <si>
    <t>CRFRAM0701199300</t>
  </si>
  <si>
    <t>CRFRAM1807197400</t>
  </si>
  <si>
    <t>CRFRAM2210196700</t>
  </si>
  <si>
    <t>CRFRAM1212197900</t>
  </si>
  <si>
    <t>CRFRAM2604195300</t>
  </si>
  <si>
    <t>CRFRAW2108199800</t>
  </si>
  <si>
    <t>CRFRAM0706199000</t>
  </si>
  <si>
    <t>CRFRAW2611198700</t>
  </si>
  <si>
    <t>CRFRAM1506195300</t>
  </si>
  <si>
    <t>CRFRAW1611198700</t>
  </si>
  <si>
    <t>CRFRAM0106200100</t>
  </si>
  <si>
    <t>CRFRAM2204199200</t>
  </si>
  <si>
    <t>CRFRAW0307197700</t>
  </si>
  <si>
    <t>CRFRAW0602198000</t>
  </si>
  <si>
    <t>CRFRAM2311200000</t>
  </si>
  <si>
    <t>CRFRAW1203198100</t>
  </si>
  <si>
    <t>CRFRAW2907199000</t>
  </si>
  <si>
    <t>CRFRAM1008197000</t>
  </si>
  <si>
    <t>CRFRAW3105200300</t>
  </si>
  <si>
    <t>CRFRAM1508200600</t>
  </si>
  <si>
    <t>CRFRAW0807200500</t>
  </si>
  <si>
    <t>CRFRAW0308200600</t>
  </si>
  <si>
    <t>CRFRAW1307200800</t>
  </si>
  <si>
    <t>CRFRAM0409200200</t>
  </si>
  <si>
    <t>CRFRAM1904200200</t>
  </si>
  <si>
    <t>CRFRAM2803200800</t>
  </si>
  <si>
    <t>CRFRAM1006200400</t>
  </si>
  <si>
    <t>CRFRAW0504200800</t>
  </si>
  <si>
    <t>Alexandra</t>
  </si>
  <si>
    <t>Nathan</t>
  </si>
  <si>
    <t>Floriane</t>
  </si>
  <si>
    <t>Gaurtier</t>
  </si>
  <si>
    <t>Theo</t>
  </si>
  <si>
    <t>Dimitri</t>
  </si>
  <si>
    <t>Gulien</t>
  </si>
  <si>
    <t>Bertrand</t>
  </si>
  <si>
    <t>Christophe</t>
  </si>
  <si>
    <t>Lena</t>
  </si>
  <si>
    <t>Stephane</t>
  </si>
  <si>
    <t>Philippe</t>
  </si>
  <si>
    <t>Nolwenn</t>
  </si>
  <si>
    <t>Lyne</t>
  </si>
  <si>
    <t>Benoit</t>
  </si>
  <si>
    <t>Louisa</t>
  </si>
  <si>
    <t>Coline</t>
  </si>
  <si>
    <t>Clément</t>
  </si>
  <si>
    <t>Lisa</t>
  </si>
  <si>
    <t>Meignan</t>
  </si>
  <si>
    <t>Anaëlle</t>
  </si>
  <si>
    <t>Emma</t>
  </si>
  <si>
    <t>Yoan</t>
  </si>
  <si>
    <t>CRFRAW0606200200</t>
  </si>
  <si>
    <t>CRFRAM2607200200</t>
  </si>
  <si>
    <t>CRFRAW0104199900</t>
  </si>
  <si>
    <t>CRFRAM1201199200</t>
  </si>
  <si>
    <t>CRFRAM0306200000</t>
  </si>
  <si>
    <t>CRFRAM1606197300</t>
  </si>
  <si>
    <t>CRFRAM0401200000</t>
  </si>
  <si>
    <t>CRFRAM2505200000</t>
  </si>
  <si>
    <t>CRFRAM1506200200</t>
  </si>
  <si>
    <t>CRFRAM0310198700</t>
  </si>
  <si>
    <t>CRFRAM1912197800</t>
  </si>
  <si>
    <t>CRFRAW2110199300</t>
  </si>
  <si>
    <t>CRFRAM1402198800</t>
  </si>
  <si>
    <t>CRFRAM0205195900</t>
  </si>
  <si>
    <t>CRFRAW2610199500</t>
  </si>
  <si>
    <t>CRFRAW0101199800</t>
  </si>
  <si>
    <t>CRFRAW0103199300</t>
  </si>
  <si>
    <t>CRFRAM0203196000</t>
  </si>
  <si>
    <t>CRFRAM2907198600</t>
  </si>
  <si>
    <t>CRFRAW2411200000</t>
  </si>
  <si>
    <t>CRFRAM1709199000</t>
  </si>
  <si>
    <t>CRFRAW1907200000</t>
  </si>
  <si>
    <t>CRFRAM2001199900</t>
  </si>
  <si>
    <t>CRFRAW2409199900</t>
  </si>
  <si>
    <t>CRFRAM3001199300</t>
  </si>
  <si>
    <t>CRFRAW1012200200</t>
  </si>
  <si>
    <t>CRFRAM0208200200</t>
  </si>
  <si>
    <t>CRFRAM1405200400</t>
  </si>
  <si>
    <t>CRFRAW0802200700</t>
  </si>
  <si>
    <t>Anna-Lena</t>
  </si>
  <si>
    <t>GER</t>
  </si>
  <si>
    <t>Sylvia</t>
  </si>
  <si>
    <t>Armin Horst</t>
  </si>
  <si>
    <t>Karl-Heinz</t>
  </si>
  <si>
    <t>Klaus</t>
  </si>
  <si>
    <t>Christian</t>
  </si>
  <si>
    <t>Simon</t>
  </si>
  <si>
    <t>Lisa Maria</t>
  </si>
  <si>
    <t>Gebhard</t>
  </si>
  <si>
    <t>Louis Marcus</t>
  </si>
  <si>
    <t>Alicia</t>
  </si>
  <si>
    <t>Marcel</t>
  </si>
  <si>
    <t>Ralf</t>
  </si>
  <si>
    <t>Steffen</t>
  </si>
  <si>
    <t>Erich</t>
  </si>
  <si>
    <t>Benjamin</t>
  </si>
  <si>
    <t>Chantal</t>
  </si>
  <si>
    <t>Marius</t>
  </si>
  <si>
    <t>Julian Albert</t>
  </si>
  <si>
    <t>Karin</t>
  </si>
  <si>
    <t>Oskar</t>
  </si>
  <si>
    <t>Hans-Reiner</t>
  </si>
  <si>
    <t>Jochen</t>
  </si>
  <si>
    <t>Laura Sophie</t>
  </si>
  <si>
    <t>Marcus Michael</t>
  </si>
  <si>
    <t>Sandra</t>
  </si>
  <si>
    <t xml:space="preserve">Robin </t>
  </si>
  <si>
    <t>Felix</t>
  </si>
  <si>
    <t>Lydia</t>
  </si>
  <si>
    <t>Ina Ursula</t>
  </si>
  <si>
    <t>Juliana</t>
  </si>
  <si>
    <t>Robert Werner</t>
  </si>
  <si>
    <t>Klaus-Dieter</t>
  </si>
  <si>
    <t>Karl-Ernst</t>
  </si>
  <si>
    <t>Britta</t>
  </si>
  <si>
    <t>Moritz Leonard</t>
  </si>
  <si>
    <t>Ingolf</t>
  </si>
  <si>
    <t>Maik</t>
  </si>
  <si>
    <t>Jolanda Sophia</t>
  </si>
  <si>
    <t>Rüdiger</t>
  </si>
  <si>
    <t>Marco</t>
  </si>
  <si>
    <t>Pia</t>
  </si>
  <si>
    <t>Stefan</t>
  </si>
  <si>
    <t>Joachim</t>
  </si>
  <si>
    <t>Sabrina</t>
  </si>
  <si>
    <t>Rebecca</t>
  </si>
  <si>
    <t>Danilo</t>
  </si>
  <si>
    <t>Magin</t>
  </si>
  <si>
    <t>Barbara</t>
  </si>
  <si>
    <t>Marina</t>
  </si>
  <si>
    <t>Vannesa Emily</t>
  </si>
  <si>
    <t>CRGERW0205199800</t>
  </si>
  <si>
    <t>CRGERW0402198100</t>
  </si>
  <si>
    <t>CRGERM0112197600</t>
  </si>
  <si>
    <t>CRGERM0304196900</t>
  </si>
  <si>
    <t>CRGERM0905196200</t>
  </si>
  <si>
    <t>CRGERM1001197200</t>
  </si>
  <si>
    <t>CRGERM1501199600</t>
  </si>
  <si>
    <t>CRGERM1002197400</t>
  </si>
  <si>
    <t>CRGERM0705197600</t>
  </si>
  <si>
    <t>CRGERW3011198600</t>
  </si>
  <si>
    <t>CRGERM0207200100</t>
  </si>
  <si>
    <t>CRGERW1207199800</t>
  </si>
  <si>
    <t>CRGERM2411196600</t>
  </si>
  <si>
    <t>CRGERM2607199500</t>
  </si>
  <si>
    <t>CRGERW1708199100</t>
  </si>
  <si>
    <t>CRGERM2407198800</t>
  </si>
  <si>
    <t>CRGERM3103198100</t>
  </si>
  <si>
    <t>CRGERM2905198400</t>
  </si>
  <si>
    <t>CRGERM3007194900</t>
  </si>
  <si>
    <t>CRGERM0508195500</t>
  </si>
  <si>
    <t>CRGERM2304198500</t>
  </si>
  <si>
    <t>CRGERW0407199400</t>
  </si>
  <si>
    <t>CRGERM1601200000</t>
  </si>
  <si>
    <t>CRGERM0311199600</t>
  </si>
  <si>
    <t>CRGERM0407195700</t>
  </si>
  <si>
    <t>CRGERW2210195900</t>
  </si>
  <si>
    <t>CRGERM1912195900</t>
  </si>
  <si>
    <t>CRGERM1510195800</t>
  </si>
  <si>
    <t>CRGERM1504195900</t>
  </si>
  <si>
    <t>CRGERW0707197200</t>
  </si>
  <si>
    <t>CRGERW0304199600</t>
  </si>
  <si>
    <t>CRGERM2806199600</t>
  </si>
  <si>
    <t>CRGERW2202198100</t>
  </si>
  <si>
    <t>CRGERM0702197000</t>
  </si>
  <si>
    <t>CRGERM2101200100</t>
  </si>
  <si>
    <t>CRGERW1501199100</t>
  </si>
  <si>
    <t>CRGERW2603198200</t>
  </si>
  <si>
    <t>CRGERW1911199700</t>
  </si>
  <si>
    <t>CRGERW1603199700</t>
  </si>
  <si>
    <t>CRGERM1702198000</t>
  </si>
  <si>
    <t>CRGERM2507196700</t>
  </si>
  <si>
    <t>CRGERW1401199200</t>
  </si>
  <si>
    <t>CRGERM1306196800</t>
  </si>
  <si>
    <t>CRGERM1705196100</t>
  </si>
  <si>
    <t>CRGERW0908199400</t>
  </si>
  <si>
    <t>CRGERM1301199300</t>
  </si>
  <si>
    <t>CRGERM0703200300</t>
  </si>
  <si>
    <t>CRGERM2809197100</t>
  </si>
  <si>
    <t>CRGERM2403196300</t>
  </si>
  <si>
    <t>CRGERM2701198000</t>
  </si>
  <si>
    <t>CRGERW0808200000</t>
  </si>
  <si>
    <t>CRGERM2406196300</t>
  </si>
  <si>
    <t>CRGERM0911197900</t>
  </si>
  <si>
    <t>CRGERM2508198500</t>
  </si>
  <si>
    <t>CRGERM1009200400</t>
  </si>
  <si>
    <t>CRGERW2105199900</t>
  </si>
  <si>
    <t>CRGERM2508200200</t>
  </si>
  <si>
    <t>CRGERM2001196600</t>
  </si>
  <si>
    <t>CRGERM1711195500</t>
  </si>
  <si>
    <t>CRGERM0301197000</t>
  </si>
  <si>
    <t>CRGERM1307199000</t>
  </si>
  <si>
    <t>CRGERM0212198500</t>
  </si>
  <si>
    <t>CRGERM1405196900</t>
  </si>
  <si>
    <t>CRGERW3101199200</t>
  </si>
  <si>
    <t>CRGERM0909197800</t>
  </si>
  <si>
    <t>CRGERM1605200300</t>
  </si>
  <si>
    <t>CRGERW1406200100</t>
  </si>
  <si>
    <t>CRGERM2703198300</t>
  </si>
  <si>
    <t>CRGERM1703199400</t>
  </si>
  <si>
    <t>CRGERM0704200600</t>
  </si>
  <si>
    <t>CRGERW2905195100</t>
  </si>
  <si>
    <t>CRGERW0512200500</t>
  </si>
  <si>
    <t>CRGERW1411200300</t>
  </si>
  <si>
    <t>SUI</t>
  </si>
  <si>
    <t>CRSUIM0704197000</t>
  </si>
  <si>
    <t>CRSUIM1003196900</t>
  </si>
  <si>
    <t>CRSUIM0412196800</t>
  </si>
  <si>
    <t>CRSUIM0612196800</t>
  </si>
  <si>
    <t>Christof</t>
  </si>
  <si>
    <t>Sven</t>
  </si>
  <si>
    <t>Joëlle</t>
  </si>
  <si>
    <t>Ramona</t>
  </si>
  <si>
    <t>Larissa</t>
  </si>
  <si>
    <t>Nicole</t>
  </si>
  <si>
    <t>Joel</t>
  </si>
  <si>
    <t>Jürg</t>
  </si>
  <si>
    <t>Roman</t>
  </si>
  <si>
    <t>Renato</t>
  </si>
  <si>
    <t>Monika</t>
  </si>
  <si>
    <t>Stephan</t>
  </si>
  <si>
    <t>Tamara</t>
  </si>
  <si>
    <t>Mara</t>
  </si>
  <si>
    <t>Mirco</t>
  </si>
  <si>
    <t>Samuel</t>
  </si>
  <si>
    <t>Dino</t>
  </si>
  <si>
    <t>Viviane</t>
  </si>
  <si>
    <t>Tobias</t>
  </si>
  <si>
    <t>Svenja</t>
  </si>
  <si>
    <t>Dominic</t>
  </si>
  <si>
    <t>Lea</t>
  </si>
  <si>
    <t>Carmen</t>
  </si>
  <si>
    <t>CRSUIM2604196200</t>
  </si>
  <si>
    <t>CRSUIM0103200100</t>
  </si>
  <si>
    <t>CRSUIW0602199400</t>
  </si>
  <si>
    <t>CRSUIW0604199000</t>
  </si>
  <si>
    <t>CRSUIW1908199600</t>
  </si>
  <si>
    <t>CRSUIW0205199400</t>
  </si>
  <si>
    <t>CRSUIM1906199300</t>
  </si>
  <si>
    <t>CRSUIM0103198800</t>
  </si>
  <si>
    <t>CRSUIM1402199600</t>
  </si>
  <si>
    <t>CRSUIM3006199200</t>
  </si>
  <si>
    <t>CRSUIM1512198100</t>
  </si>
  <si>
    <t>CRSUIW1312199800</t>
  </si>
  <si>
    <t>CRSUIW0709199500</t>
  </si>
  <si>
    <t>CRSUIM1712196900</t>
  </si>
  <si>
    <t>CRSUIW0902199500</t>
  </si>
  <si>
    <t>CRSUIW0106199600</t>
  </si>
  <si>
    <t>CRSUIM0906199700</t>
  </si>
  <si>
    <t>CRSUIM2509196600</t>
  </si>
  <si>
    <t>CRSUIM1710199100</t>
  </si>
  <si>
    <t>CRSUIW1801200000</t>
  </si>
  <si>
    <t>CRSUIM0904199700</t>
  </si>
  <si>
    <t>CRSUIM3010198900</t>
  </si>
  <si>
    <t>CRSUIW0111200100</t>
  </si>
  <si>
    <t>CRSUIM0507200200</t>
  </si>
  <si>
    <t>CRSUIM2501197800</t>
  </si>
  <si>
    <t>CRSUIW0207200200</t>
  </si>
  <si>
    <t>CRSUIW1511199400</t>
  </si>
  <si>
    <t>Jonas</t>
  </si>
  <si>
    <t>CRSUIM2612199200</t>
  </si>
  <si>
    <t>Micky</t>
  </si>
  <si>
    <t>SWE</t>
  </si>
  <si>
    <t>CRSWEM0101194800</t>
  </si>
  <si>
    <t>ANRAIN</t>
  </si>
  <si>
    <t>AUER</t>
  </si>
  <si>
    <t>GSTEU</t>
  </si>
  <si>
    <t>HAUSEGGER</t>
  </si>
  <si>
    <t>HEIDEGGER</t>
  </si>
  <si>
    <t>JANSENBERGER</t>
  </si>
  <si>
    <t>KARLON</t>
  </si>
  <si>
    <t>KLEEMANN</t>
  </si>
  <si>
    <t>KOSTENZER</t>
  </si>
  <si>
    <t>KRISTANDL</t>
  </si>
  <si>
    <t>KROISS</t>
  </si>
  <si>
    <t>KRUMPHUBER</t>
  </si>
  <si>
    <t>LAMPL</t>
  </si>
  <si>
    <t>LUGMAYR</t>
  </si>
  <si>
    <t>LUTZ</t>
  </si>
  <si>
    <t>MAYER</t>
  </si>
  <si>
    <t>MÖLG</t>
  </si>
  <si>
    <t>MOSER</t>
  </si>
  <si>
    <t>PEZZEI</t>
  </si>
  <si>
    <t>PIRKMANN</t>
  </si>
  <si>
    <t>REITER</t>
  </si>
  <si>
    <t>SCHEUCHER</t>
  </si>
  <si>
    <t>SCHIMBÖCK</t>
  </si>
  <si>
    <t>SCHWAIGER</t>
  </si>
  <si>
    <t>STRILLINGER</t>
  </si>
  <si>
    <t>STIX</t>
  </si>
  <si>
    <t>STOCKER</t>
  </si>
  <si>
    <t>TAYLOR</t>
  </si>
  <si>
    <t>TIME</t>
  </si>
  <si>
    <t>HOFMEISTER</t>
  </si>
  <si>
    <t>ZEHETNER</t>
  </si>
  <si>
    <t>MÜLLNER</t>
  </si>
  <si>
    <t>PRAXMARER</t>
  </si>
  <si>
    <t>RAUTER</t>
  </si>
  <si>
    <t>HIRNER</t>
  </si>
  <si>
    <t>PETERMAIR</t>
  </si>
  <si>
    <t>SEVENANS</t>
  </si>
  <si>
    <t>BOLS</t>
  </si>
  <si>
    <t>DEN HAESE</t>
  </si>
  <si>
    <t>PALINCKX</t>
  </si>
  <si>
    <t>JACOBS</t>
  </si>
  <si>
    <t>EMBRECHTS</t>
  </si>
  <si>
    <t>MARTENS</t>
  </si>
  <si>
    <t>GEUDENS</t>
  </si>
  <si>
    <t>VANDOOREN</t>
  </si>
  <si>
    <t>ROELEN</t>
  </si>
  <si>
    <t>KUSTERS</t>
  </si>
  <si>
    <t>VAN DE WIELE</t>
  </si>
  <si>
    <t>BANOVEC</t>
  </si>
  <si>
    <t>BORAK</t>
  </si>
  <si>
    <t>BARTOLOVIĆ</t>
  </si>
  <si>
    <t>BLAGEC</t>
  </si>
  <si>
    <t>BUNČEC</t>
  </si>
  <si>
    <t>JERKOVIĆ</t>
  </si>
  <si>
    <t>DUH</t>
  </si>
  <si>
    <t>KAJFEŠ</t>
  </si>
  <si>
    <t>KOMAR</t>
  </si>
  <si>
    <t>KRIVANEK</t>
  </si>
  <si>
    <t>KRSTINIĆ</t>
  </si>
  <si>
    <t>MILČETIĆ</t>
  </si>
  <si>
    <t>MOFARDIN</t>
  </si>
  <si>
    <t>NOVOSEL</t>
  </si>
  <si>
    <t>OBOROVEČKI</t>
  </si>
  <si>
    <t>PEREGLIN</t>
  </si>
  <si>
    <t>ŠAŠKO</t>
  </si>
  <si>
    <t>TIJAN</t>
  </si>
  <si>
    <t>ANTOLIĆ</t>
  </si>
  <si>
    <t>HOTI</t>
  </si>
  <si>
    <t>KOBREHEL</t>
  </si>
  <si>
    <t>KOSEK</t>
  </si>
  <si>
    <t>POLDRUGAČ</t>
  </si>
  <si>
    <t>PENEZIĆ</t>
  </si>
  <si>
    <t>PETAK</t>
  </si>
  <si>
    <t>ŽUPANIĆ</t>
  </si>
  <si>
    <t>BENAČIĆ</t>
  </si>
  <si>
    <t>BEZROK</t>
  </si>
  <si>
    <t>ŠTRBENAC</t>
  </si>
  <si>
    <t>HAC</t>
  </si>
  <si>
    <t>HLUCHÝ</t>
  </si>
  <si>
    <t>FIFKA</t>
  </si>
  <si>
    <t>FRYŠTACKÝ</t>
  </si>
  <si>
    <t>HAJNÝ</t>
  </si>
  <si>
    <t>HYNKOVÁ</t>
  </si>
  <si>
    <t>KASZONYI</t>
  </si>
  <si>
    <t>KASZONYIOVÁ</t>
  </si>
  <si>
    <t>KOLEŇÁKOVÁ</t>
  </si>
  <si>
    <t>KORBAŘ</t>
  </si>
  <si>
    <t>KUBESA</t>
  </si>
  <si>
    <t>KUBESOVÁ</t>
  </si>
  <si>
    <t>LELOVSKÝ</t>
  </si>
  <si>
    <t>LHOTSKÝ</t>
  </si>
  <si>
    <t>LOSERT</t>
  </si>
  <si>
    <t>MÁJ</t>
  </si>
  <si>
    <t>MATERNA</t>
  </si>
  <si>
    <t>MIKEŠTÍK</t>
  </si>
  <si>
    <t>NEDĚLNÍK</t>
  </si>
  <si>
    <t>NEDĚLNÍKOVÁ</t>
  </si>
  <si>
    <t>NEMOCHOVSKÝ</t>
  </si>
  <si>
    <t>NOVÁK</t>
  </si>
  <si>
    <t>POSPÍŠILOVÁ</t>
  </si>
  <si>
    <t>SEDLÁČEK</t>
  </si>
  <si>
    <t>BOSÁK</t>
  </si>
  <si>
    <t>SLOVÁKOVÁ</t>
  </si>
  <si>
    <t>ŠTĚTKÁŘOVÁ</t>
  </si>
  <si>
    <t>STRACHOTOVÁ</t>
  </si>
  <si>
    <t>ŠPAČEK</t>
  </si>
  <si>
    <t>SUKUP</t>
  </si>
  <si>
    <t>ŽATECKÝ</t>
  </si>
  <si>
    <t>VÝMOLA</t>
  </si>
  <si>
    <t>KRATOCHVÍLA</t>
  </si>
  <si>
    <t>HLOUŠEK</t>
  </si>
  <si>
    <t>LICKOVA</t>
  </si>
  <si>
    <t>NYKRYNOVA</t>
  </si>
  <si>
    <t>HLAVÁČEK</t>
  </si>
  <si>
    <t>DLABKOVA</t>
  </si>
  <si>
    <t>VYMAZAL</t>
  </si>
  <si>
    <t>COUFALOVÁ</t>
  </si>
  <si>
    <t>MYŠKOVÁ</t>
  </si>
  <si>
    <t>VODICA</t>
  </si>
  <si>
    <t>PROCHÁZKA</t>
  </si>
  <si>
    <t>MĚRKA</t>
  </si>
  <si>
    <t>JURNIČEK</t>
  </si>
  <si>
    <t>PAVELKOVÁ</t>
  </si>
  <si>
    <t>PAVELKA</t>
  </si>
  <si>
    <t>VYSKOČILOVÁ</t>
  </si>
  <si>
    <t>ZAPLATÍLEK</t>
  </si>
  <si>
    <t>SKÁLA</t>
  </si>
  <si>
    <t>LECKIE</t>
  </si>
  <si>
    <t>VAJNAR</t>
  </si>
  <si>
    <t>JÄRVESAAR</t>
  </si>
  <si>
    <t>SEREDA</t>
  </si>
  <si>
    <t>EEK</t>
  </si>
  <si>
    <t>KAHK</t>
  </si>
  <si>
    <t>TAGAPERE</t>
  </si>
  <si>
    <t>ATKA</t>
  </si>
  <si>
    <t>RAUD</t>
  </si>
  <si>
    <t>VIIN</t>
  </si>
  <si>
    <t>KIVI</t>
  </si>
  <si>
    <t>AGAUT</t>
  </si>
  <si>
    <t>ANDRE</t>
  </si>
  <si>
    <t>BAGNARD</t>
  </si>
  <si>
    <t>BROQUIE</t>
  </si>
  <si>
    <t>BRULET</t>
  </si>
  <si>
    <t>CARLOT</t>
  </si>
  <si>
    <t>CHRISTOFFEL</t>
  </si>
  <si>
    <t>COUSSOT</t>
  </si>
  <si>
    <t>DUTREUIL</t>
  </si>
  <si>
    <t>GUILLAUME</t>
  </si>
  <si>
    <t>JACOB</t>
  </si>
  <si>
    <t>KIEFFER</t>
  </si>
  <si>
    <t>MANGEMATIN</t>
  </si>
  <si>
    <t>MUTIN</t>
  </si>
  <si>
    <t>PERNIN</t>
  </si>
  <si>
    <t>POURU</t>
  </si>
  <si>
    <t>REGNIEZ</t>
  </si>
  <si>
    <t>TROUILLET</t>
  </si>
  <si>
    <t>DIEHL</t>
  </si>
  <si>
    <t>GENG</t>
  </si>
  <si>
    <t>BAILLY</t>
  </si>
  <si>
    <t>BOGARD</t>
  </si>
  <si>
    <t>BURTEL</t>
  </si>
  <si>
    <t>CACHEUX</t>
  </si>
  <si>
    <t>CARPENTIER</t>
  </si>
  <si>
    <t>DEBENNE</t>
  </si>
  <si>
    <t>DUTENDAS</t>
  </si>
  <si>
    <t>GALLOT</t>
  </si>
  <si>
    <t>GIANNINI</t>
  </si>
  <si>
    <t>HATTERER</t>
  </si>
  <si>
    <t>LEGOUEFF</t>
  </si>
  <si>
    <t>PAIMBLANC-MARTI</t>
  </si>
  <si>
    <t>REMOND</t>
  </si>
  <si>
    <t>ROY</t>
  </si>
  <si>
    <t>SCHUELLER</t>
  </si>
  <si>
    <t>WORME</t>
  </si>
  <si>
    <t>WILLOT</t>
  </si>
  <si>
    <t>DHALLUIN</t>
  </si>
  <si>
    <t>HAMELIN</t>
  </si>
  <si>
    <t>PICHARD</t>
  </si>
  <si>
    <t>ROETTELE</t>
  </si>
  <si>
    <t>ROMAIN</t>
  </si>
  <si>
    <t>CAPELLE</t>
  </si>
  <si>
    <t>PASCAL</t>
  </si>
  <si>
    <t>SCHWENK</t>
  </si>
  <si>
    <t>CHEVAL</t>
  </si>
  <si>
    <t>JEANNIN</t>
  </si>
  <si>
    <t>ALBERT</t>
  </si>
  <si>
    <t>AUMANN</t>
  </si>
  <si>
    <t>BECKER</t>
  </si>
  <si>
    <t>BERNINGER</t>
  </si>
  <si>
    <t>BLUMTRITT</t>
  </si>
  <si>
    <t>BOSCH</t>
  </si>
  <si>
    <t>DENKS</t>
  </si>
  <si>
    <t>DREßEL</t>
  </si>
  <si>
    <t>EBEND</t>
  </si>
  <si>
    <t>EIGLSPERGER</t>
  </si>
  <si>
    <t>FORSTNER</t>
  </si>
  <si>
    <t>FÜRST</t>
  </si>
  <si>
    <t>HABERLAND</t>
  </si>
  <si>
    <t>HANDRICK</t>
  </si>
  <si>
    <t>HILLENBRAND</t>
  </si>
  <si>
    <t>HUBER</t>
  </si>
  <si>
    <t>HUEGLER</t>
  </si>
  <si>
    <t>KLENK</t>
  </si>
  <si>
    <t>KLÖCKERS</t>
  </si>
  <si>
    <t>KEMPTNER</t>
  </si>
  <si>
    <t>KREPS</t>
  </si>
  <si>
    <t>KÜLLMAR</t>
  </si>
  <si>
    <t>KÜNKLER</t>
  </si>
  <si>
    <t>LÜTZENKIRCHEN</t>
  </si>
  <si>
    <t>MICHAELIS</t>
  </si>
  <si>
    <t>MOCH</t>
  </si>
  <si>
    <t>NOLD</t>
  </si>
  <si>
    <t>PESCHEL</t>
  </si>
  <si>
    <t>SCHRÖDER</t>
  </si>
  <si>
    <t>SCHERAND</t>
  </si>
  <si>
    <t>SCHIELE</t>
  </si>
  <si>
    <t>SCHMIDT</t>
  </si>
  <si>
    <t>SIEMON</t>
  </si>
  <si>
    <t>SPRENGARD</t>
  </si>
  <si>
    <t>STEIGER</t>
  </si>
  <si>
    <t>STRAUCH</t>
  </si>
  <si>
    <t>WALO</t>
  </si>
  <si>
    <t>WEIGAND</t>
  </si>
  <si>
    <t>WEIßMANN</t>
  </si>
  <si>
    <t>WOLF</t>
  </si>
  <si>
    <t>WITTMANN</t>
  </si>
  <si>
    <t>MÜLLER</t>
  </si>
  <si>
    <t>KRESSE</t>
  </si>
  <si>
    <t>NEUMANN</t>
  </si>
  <si>
    <t>PRINZ</t>
  </si>
  <si>
    <t>REINSCH</t>
  </si>
  <si>
    <t>SCHREIECK</t>
  </si>
  <si>
    <t>SINNING</t>
  </si>
  <si>
    <t>SCHORMEIER</t>
  </si>
  <si>
    <t>BENKER</t>
  </si>
  <si>
    <t>SIMON</t>
  </si>
  <si>
    <t>BROCKMANN</t>
  </si>
  <si>
    <t>LINDMÜLLER</t>
  </si>
  <si>
    <t>MOHRI</t>
  </si>
  <si>
    <t>REICHHUBER</t>
  </si>
  <si>
    <t>STADER</t>
  </si>
  <si>
    <t>MEINHARDT</t>
  </si>
  <si>
    <t>HOFFMANN</t>
  </si>
  <si>
    <t>SCHMIED</t>
  </si>
  <si>
    <t>SCHNEIDER</t>
  </si>
  <si>
    <t>ZEIHS</t>
  </si>
  <si>
    <t>NICOLAS</t>
  </si>
  <si>
    <t>SCHYGULLA</t>
  </si>
  <si>
    <t>GRINZINGER</t>
  </si>
  <si>
    <t>HAFEN</t>
  </si>
  <si>
    <t>BIRCHLER</t>
  </si>
  <si>
    <t>HENNE</t>
  </si>
  <si>
    <t>WOHLGENSINGER</t>
  </si>
  <si>
    <t>ARNOLD</t>
  </si>
  <si>
    <t>BACHOFNER</t>
  </si>
  <si>
    <t>BAUMGARTNER</t>
  </si>
  <si>
    <t>BIERI</t>
  </si>
  <si>
    <t>BÖSCH</t>
  </si>
  <si>
    <t>BRÜSCHWEILER</t>
  </si>
  <si>
    <t>EBNÖTHER</t>
  </si>
  <si>
    <t>GERBER</t>
  </si>
  <si>
    <t>GOHL</t>
  </si>
  <si>
    <t>HARLACHER</t>
  </si>
  <si>
    <t>HÜGLI</t>
  </si>
  <si>
    <t>HURSCHLER</t>
  </si>
  <si>
    <t>LORETZ</t>
  </si>
  <si>
    <t>MENZI</t>
  </si>
  <si>
    <t>SCHÖNHOLZER</t>
  </si>
  <si>
    <t>STEINER</t>
  </si>
  <si>
    <t>VICH</t>
  </si>
  <si>
    <t>FELBER</t>
  </si>
  <si>
    <t>VETSCH</t>
  </si>
  <si>
    <t>WEHLE</t>
  </si>
  <si>
    <t>NEGRASZUS</t>
  </si>
  <si>
    <t>NYFFENEGGER</t>
  </si>
  <si>
    <t>STAUB</t>
  </si>
  <si>
    <t>ZELLWEGER</t>
  </si>
  <si>
    <t>HANSEN</t>
  </si>
  <si>
    <t>SKOTTLUND</t>
  </si>
  <si>
    <t>MRNJAVČIĆ PEREGLIN</t>
  </si>
  <si>
    <t>CHAUVELOT</t>
  </si>
  <si>
    <t>DOVIGO</t>
  </si>
  <si>
    <t>PALUMBO</t>
  </si>
  <si>
    <t>ADJAOUDI</t>
  </si>
  <si>
    <t>PAOLANTONACCI</t>
  </si>
  <si>
    <t>DEWICKI</t>
  </si>
  <si>
    <t>MATHIAS</t>
  </si>
  <si>
    <t>Date:</t>
  </si>
  <si>
    <t>Gaetan</t>
  </si>
  <si>
    <t>Francisco</t>
  </si>
  <si>
    <t>Match</t>
  </si>
  <si>
    <t>Oldrich</t>
  </si>
  <si>
    <t>Erik James</t>
  </si>
  <si>
    <t>Robin Morris</t>
  </si>
  <si>
    <t>ENZO</t>
  </si>
  <si>
    <t>(Signature)</t>
  </si>
  <si>
    <t>(Date)</t>
  </si>
  <si>
    <t>Officials/Accompanying
persons</t>
  </si>
  <si>
    <t>SURNAME Name</t>
  </si>
  <si>
    <t>No.</t>
  </si>
  <si>
    <t>E-mail:</t>
  </si>
  <si>
    <t>Contact phone:</t>
  </si>
  <si>
    <t>Address:</t>
  </si>
  <si>
    <t>Federation/Club:</t>
  </si>
  <si>
    <t>Entry Form</t>
  </si>
  <si>
    <t>Email: office@iau-crossbow.org</t>
  </si>
  <si>
    <t>Lookup List</t>
  </si>
  <si>
    <t>Austrian Shooting Sport Federation</t>
  </si>
  <si>
    <t>Belgian Crossbow Federation</t>
  </si>
  <si>
    <t>nukb.unab@gmail.com</t>
  </si>
  <si>
    <t>Croatian Shooting Federation</t>
  </si>
  <si>
    <t>Field</t>
  </si>
  <si>
    <t>Estonian Crossbow Union</t>
  </si>
  <si>
    <t>Finnish Crossbow Union</t>
  </si>
  <si>
    <t>French Shooting Federation</t>
  </si>
  <si>
    <t>German Shooting Sport and Archery Federation</t>
  </si>
  <si>
    <t>contact@hkcrossbow.org</t>
  </si>
  <si>
    <t>Hong Kong Crossbow Association</t>
  </si>
  <si>
    <t>Indian Crossbow Shooting Association</t>
  </si>
  <si>
    <t>delaneywoodcraft@eircom.net</t>
  </si>
  <si>
    <t>Irish Crossbow Federation</t>
  </si>
  <si>
    <t>Israel Shooting Federation</t>
  </si>
  <si>
    <t>jpn-xbow@mx7.ttcn.ne.jp</t>
  </si>
  <si>
    <t>Italian Crossbow Federation</t>
  </si>
  <si>
    <t>National Bowgun Shooting Association of Japan</t>
  </si>
  <si>
    <t>The Federation of Archery, Arbalest and Darts of Republic of Kazakhstan</t>
  </si>
  <si>
    <t>star100100@mail.ru</t>
  </si>
  <si>
    <t>Crossbow Shooting Federation of Latvia CSFL</t>
  </si>
  <si>
    <t>email: dorof@apollo.lv
email: drogerijamarija@inbox.lv</t>
  </si>
  <si>
    <t>info@arbaletas.lt </t>
  </si>
  <si>
    <t>Lithuanian Crossbow Union</t>
  </si>
  <si>
    <t>Mongolian Crossbow Federation</t>
  </si>
  <si>
    <t>pinnacle976@yahoo.com</t>
  </si>
  <si>
    <t>a3.roelands@home.nl</t>
  </si>
  <si>
    <t>Netherlands Crossbow Association (NKB)</t>
  </si>
  <si>
    <t>Crossbow Shooting Federation of Russia CSFR</t>
  </si>
  <si>
    <t>Serbian Shooting Sport Federation </t>
  </si>
  <si>
    <t>office@serbianshooting.rs</t>
  </si>
  <si>
    <t>Shooting Union of Slovenia</t>
  </si>
  <si>
    <t>Swiss Field Crossbow Federation</t>
  </si>
  <si>
    <t>petbir@bluewin.ch</t>
  </si>
  <si>
    <t>Swedish Crossbow Union</t>
  </si>
  <si>
    <t>National Crossbow Association of TPE</t>
  </si>
  <si>
    <t>pearlho@ms22.hinet.net</t>
  </si>
  <si>
    <t>jlloyd@nsra.co.uk</t>
  </si>
  <si>
    <t>CRAUTW1701198800</t>
  </si>
  <si>
    <t>CRAUTM0411199700</t>
  </si>
  <si>
    <t>CRCROM1510199900</t>
  </si>
  <si>
    <t>Stuart Bruce</t>
  </si>
  <si>
    <t>AUS</t>
  </si>
  <si>
    <t>Ouattara</t>
  </si>
  <si>
    <t>BFA</t>
  </si>
  <si>
    <t>Maksim</t>
  </si>
  <si>
    <t>BLR</t>
  </si>
  <si>
    <t>Palina</t>
  </si>
  <si>
    <t>Jean</t>
  </si>
  <si>
    <t>BRA</t>
  </si>
  <si>
    <t>BUL</t>
  </si>
  <si>
    <t>Jeiser</t>
  </si>
  <si>
    <t>CUB</t>
  </si>
  <si>
    <t>Yanis</t>
  </si>
  <si>
    <t>Lily</t>
  </si>
  <si>
    <t>Eva</t>
  </si>
  <si>
    <t>Julien</t>
  </si>
  <si>
    <t>Yonis</t>
  </si>
  <si>
    <t>Lea Sophie</t>
  </si>
  <si>
    <t>Katja</t>
  </si>
  <si>
    <t>Hannah</t>
  </si>
  <si>
    <t>Matthias</t>
  </si>
  <si>
    <t>Melina</t>
  </si>
  <si>
    <t>Sandor</t>
  </si>
  <si>
    <t>HUN</t>
  </si>
  <si>
    <t>Agota</t>
  </si>
  <si>
    <t>Istvan</t>
  </si>
  <si>
    <t>Maria</t>
  </si>
  <si>
    <t>Gyula</t>
  </si>
  <si>
    <t>Judit</t>
  </si>
  <si>
    <t>György</t>
  </si>
  <si>
    <t>Alexandra Marianna</t>
  </si>
  <si>
    <t>Áron</t>
  </si>
  <si>
    <t>Sanjana</t>
  </si>
  <si>
    <t>IND</t>
  </si>
  <si>
    <t>Ankur</t>
  </si>
  <si>
    <t>Tanisha Jahangir</t>
  </si>
  <si>
    <t>Chandra Mohan</t>
  </si>
  <si>
    <t>Yash Dayal</t>
  </si>
  <si>
    <t>Olga</t>
  </si>
  <si>
    <t>ISR</t>
  </si>
  <si>
    <t>Danil</t>
  </si>
  <si>
    <t>KAZ</t>
  </si>
  <si>
    <t>Yelizaveta</t>
  </si>
  <si>
    <t>Ashimzhan</t>
  </si>
  <si>
    <t>KGZ</t>
  </si>
  <si>
    <t>Konrad</t>
  </si>
  <si>
    <t>POL</t>
  </si>
  <si>
    <t>Iakov</t>
  </si>
  <si>
    <t>RUS</t>
  </si>
  <si>
    <t>Anastasia</t>
  </si>
  <si>
    <t>Lolita</t>
  </si>
  <si>
    <t>Linda</t>
  </si>
  <si>
    <t>Mikhail</t>
  </si>
  <si>
    <t>Daria</t>
  </si>
  <si>
    <t>Violetta</t>
  </si>
  <si>
    <t>Ilia</t>
  </si>
  <si>
    <t>Semen</t>
  </si>
  <si>
    <t>Fedor</t>
  </si>
  <si>
    <t>Andrey</t>
  </si>
  <si>
    <t>Artem</t>
  </si>
  <si>
    <t>Leonid</t>
  </si>
  <si>
    <t>Vladimir</t>
  </si>
  <si>
    <t>Elena</t>
  </si>
  <si>
    <t>Victor</t>
  </si>
  <si>
    <t>Sergei</t>
  </si>
  <si>
    <t>Elizaveta</t>
  </si>
  <si>
    <t>Aleksandr</t>
  </si>
  <si>
    <t>Valeriia</t>
  </si>
  <si>
    <t>Victoriia</t>
  </si>
  <si>
    <t>Ekaterina</t>
  </si>
  <si>
    <t>Savelii</t>
  </si>
  <si>
    <t>Nazar</t>
  </si>
  <si>
    <t>Timur</t>
  </si>
  <si>
    <t>Alena</t>
  </si>
  <si>
    <t>Mariia</t>
  </si>
  <si>
    <t>Inna</t>
  </si>
  <si>
    <t>Anastasiia</t>
  </si>
  <si>
    <t>Artur</t>
  </si>
  <si>
    <t>Liliya</t>
  </si>
  <si>
    <t>Nikita</t>
  </si>
  <si>
    <t>Andrei</t>
  </si>
  <si>
    <t>Blaž</t>
  </si>
  <si>
    <t>SLO</t>
  </si>
  <si>
    <t>Pisá</t>
  </si>
  <si>
    <t>Shodmon</t>
  </si>
  <si>
    <t>TJK</t>
  </si>
  <si>
    <t>Vepa</t>
  </si>
  <si>
    <t>TKM</t>
  </si>
  <si>
    <t>CRAUSM1809195800</t>
  </si>
  <si>
    <t>CRAUTM2106197800</t>
  </si>
  <si>
    <t>CRAUTM1610196000</t>
  </si>
  <si>
    <t>CRBFAM3112196400</t>
  </si>
  <si>
    <t>CRBLRM1809199700</t>
  </si>
  <si>
    <t>CRBLRW0105199800</t>
  </si>
  <si>
    <t>CRBRAM2404198200</t>
  </si>
  <si>
    <t>CRBGRM2501197300</t>
  </si>
  <si>
    <t>CRCROW0102199600</t>
  </si>
  <si>
    <t>CRCROW2509201100</t>
  </si>
  <si>
    <t>CRCROM2108200800</t>
  </si>
  <si>
    <t>CRCUBM0610198500</t>
  </si>
  <si>
    <t>CRFRAM1408200600</t>
  </si>
  <si>
    <t>CRFRAW1111200600</t>
  </si>
  <si>
    <t>CRFRAW1307200700</t>
  </si>
  <si>
    <t>CRFRAM0808199700</t>
  </si>
  <si>
    <t>CRFRAM3012200700</t>
  </si>
  <si>
    <t>CRFRAM1108200700</t>
  </si>
  <si>
    <t>CRGERW0802200800</t>
  </si>
  <si>
    <t>CRGERW2210197200</t>
  </si>
  <si>
    <t>CRGERW1607200700</t>
  </si>
  <si>
    <t>CRGERM0409197100</t>
  </si>
  <si>
    <t>CRGERW2903200000</t>
  </si>
  <si>
    <t>CRGERW1911200600</t>
  </si>
  <si>
    <t>CRHUNM0604197600</t>
  </si>
  <si>
    <t>CRHUNW0710198400</t>
  </si>
  <si>
    <t>CRHUNW2903195900</t>
  </si>
  <si>
    <t>CRHUNM1211194900</t>
  </si>
  <si>
    <t>CRHUNW0501195800</t>
  </si>
  <si>
    <t>CRHUNM2308195300</t>
  </si>
  <si>
    <t>CRHUNW1210196700</t>
  </si>
  <si>
    <t>CRHUNM1109197800</t>
  </si>
  <si>
    <t>CRHUNM1801197200</t>
  </si>
  <si>
    <t>CRHUNW2811196600</t>
  </si>
  <si>
    <t>CRHUNM2410200600</t>
  </si>
  <si>
    <t>CRINDW1511199200</t>
  </si>
  <si>
    <t>CRINDM1104199000</t>
  </si>
  <si>
    <t>CRINDW1605199200</t>
  </si>
  <si>
    <t>CRINDM0106198700</t>
  </si>
  <si>
    <t>CRINDM1510199300</t>
  </si>
  <si>
    <t>CRISRW2304200400</t>
  </si>
  <si>
    <t>CRKAZM1305200400</t>
  </si>
  <si>
    <t>CRKAZW1806200400</t>
  </si>
  <si>
    <t>CRKGZM3105196500</t>
  </si>
  <si>
    <t>CRPOLM2908198800</t>
  </si>
  <si>
    <t>CRRUSM2307199500</t>
  </si>
  <si>
    <t>CRRUSW0210200200</t>
  </si>
  <si>
    <t>CRRUSW2010197700</t>
  </si>
  <si>
    <t>CRRUSW3010199700</t>
  </si>
  <si>
    <t>CRRUSM0805198800</t>
  </si>
  <si>
    <t>CRRUSW0805198000</t>
  </si>
  <si>
    <t>CRRUSM0201200200</t>
  </si>
  <si>
    <t>CRRUSW2505200000</t>
  </si>
  <si>
    <t>CRRUSW0511199700</t>
  </si>
  <si>
    <t>CRRUSM0509200200</t>
  </si>
  <si>
    <t>CRRUSM2611200300</t>
  </si>
  <si>
    <t>CRRUSM2211199600</t>
  </si>
  <si>
    <t>CRRUSM2303196900</t>
  </si>
  <si>
    <t>CRRUSM0704199600</t>
  </si>
  <si>
    <t>CRRUSW2210199300</t>
  </si>
  <si>
    <t>CRRUSM1312196200</t>
  </si>
  <si>
    <t>CRRUSM1006195200</t>
  </si>
  <si>
    <t>CRRUSW1106196500</t>
  </si>
  <si>
    <t>CRRUSM1803195800</t>
  </si>
  <si>
    <t>CRRUSM2011200000</t>
  </si>
  <si>
    <t>CRRUSW0208198900</t>
  </si>
  <si>
    <t>CRRUSM2806198900</t>
  </si>
  <si>
    <t>CRRUSW0504196500</t>
  </si>
  <si>
    <t>CRRUSW0804195500</t>
  </si>
  <si>
    <t>CRRUSM1808197600</t>
  </si>
  <si>
    <t>CRRUSW1801199700</t>
  </si>
  <si>
    <t>CRRUSW1802200200</t>
  </si>
  <si>
    <t>CRRUSM1108198200</t>
  </si>
  <si>
    <t>CRRUSW0507199700</t>
  </si>
  <si>
    <t>CRRUSM1204198500</t>
  </si>
  <si>
    <t>CRRUSW1210198700</t>
  </si>
  <si>
    <t>CRRUSM2812199900</t>
  </si>
  <si>
    <t>CRRUSM3105198900</t>
  </si>
  <si>
    <t>CRRUSM0708199600</t>
  </si>
  <si>
    <t>CRRUSM1811199000</t>
  </si>
  <si>
    <t>CRRUSW2503198300</t>
  </si>
  <si>
    <t>CRRUSW1502198700</t>
  </si>
  <si>
    <t>CRRUSW0409199000</t>
  </si>
  <si>
    <t>CRRUSW2511198300</t>
  </si>
  <si>
    <t>CRRUSM1702200000</t>
  </si>
  <si>
    <t>CRRUSW1302200000</t>
  </si>
  <si>
    <t>CRRUSM1401197300</t>
  </si>
  <si>
    <t>CRRUSW0104199400</t>
  </si>
  <si>
    <t>CRRUSM3010199700</t>
  </si>
  <si>
    <t>CRRUSM2004197000</t>
  </si>
  <si>
    <t>CRRUSM2505197000</t>
  </si>
  <si>
    <t>CRRUSM0411199400</t>
  </si>
  <si>
    <t>CRSUIM0202200500</t>
  </si>
  <si>
    <t>CRTJKM0111200100</t>
  </si>
  <si>
    <t>CRTKMM0311197900</t>
  </si>
  <si>
    <t>CRAUTM3012196200</t>
  </si>
  <si>
    <t>ATKINS</t>
  </si>
  <si>
    <t>NECAS</t>
  </si>
  <si>
    <t>SOUNGALO</t>
  </si>
  <si>
    <t>BAN</t>
  </si>
  <si>
    <t>ARLOUSKAYA</t>
  </si>
  <si>
    <t>SILVA LOPES</t>
  </si>
  <si>
    <t>IVANOV</t>
  </si>
  <si>
    <t>KOZUMPLIK</t>
  </si>
  <si>
    <t>FORJAN</t>
  </si>
  <si>
    <t>BAJSER</t>
  </si>
  <si>
    <t>LEYVA ALVAREZ</t>
  </si>
  <si>
    <t>SAITRE</t>
  </si>
  <si>
    <t>RENTET</t>
  </si>
  <si>
    <t>KNORR</t>
  </si>
  <si>
    <t>MESSIASSE</t>
  </si>
  <si>
    <t>COQUILLON</t>
  </si>
  <si>
    <t>OSWALT</t>
  </si>
  <si>
    <t>BENEKE</t>
  </si>
  <si>
    <t>BLOS</t>
  </si>
  <si>
    <t>TAMKE</t>
  </si>
  <si>
    <t>WALDHÖR</t>
  </si>
  <si>
    <t>SVAB</t>
  </si>
  <si>
    <t>Emese</t>
  </si>
  <si>
    <t>GABRIEL BIHARINE</t>
  </si>
  <si>
    <t>MATRAI</t>
  </si>
  <si>
    <t>KOCSIS</t>
  </si>
  <si>
    <t>PALOTAI</t>
  </si>
  <si>
    <t>TÖRÖKNE ZSOTER</t>
  </si>
  <si>
    <t>SIDI</t>
  </si>
  <si>
    <t>RÁCZ</t>
  </si>
  <si>
    <t>NEGRUTNÉ STREZENICZKY</t>
  </si>
  <si>
    <t>JAISWAL</t>
  </si>
  <si>
    <t>RAWAT</t>
  </si>
  <si>
    <t>MONIR</t>
  </si>
  <si>
    <t>TIWARI</t>
  </si>
  <si>
    <t>GUPTA</t>
  </si>
  <si>
    <t>TASHTCHIEV</t>
  </si>
  <si>
    <t>KOLONTSOV</t>
  </si>
  <si>
    <t>BEZRUKOVA</t>
  </si>
  <si>
    <t>ABDULLAEV</t>
  </si>
  <si>
    <t>PRZESMYCKI</t>
  </si>
  <si>
    <t>AVDEEV</t>
  </si>
  <si>
    <t>KLIMOVA</t>
  </si>
  <si>
    <t>KOCHETOVA</t>
  </si>
  <si>
    <t>KOSITSIN</t>
  </si>
  <si>
    <t>MANTSUROVA</t>
  </si>
  <si>
    <t>MIRZOEV</t>
  </si>
  <si>
    <t>PONOMARENKO</t>
  </si>
  <si>
    <t>SAMOTAEVA</t>
  </si>
  <si>
    <t>SERGEEV</t>
  </si>
  <si>
    <t>SHABURIN</t>
  </si>
  <si>
    <t>SIMASHEV</t>
  </si>
  <si>
    <t>TERTYCHNIY</t>
  </si>
  <si>
    <t>POPOV</t>
  </si>
  <si>
    <t>ILIIN</t>
  </si>
  <si>
    <t>KUTS</t>
  </si>
  <si>
    <t>KOROLENKO</t>
  </si>
  <si>
    <t>MEDVEDEV</t>
  </si>
  <si>
    <t>SHCHERBAKOV</t>
  </si>
  <si>
    <t>MOISEEVA</t>
  </si>
  <si>
    <t>TATARCHUCK</t>
  </si>
  <si>
    <t>PALEHOVA</t>
  </si>
  <si>
    <t>YACHNEVSKAYA</t>
  </si>
  <si>
    <t>CHERVYAKOV</t>
  </si>
  <si>
    <t>LEVCHENKO</t>
  </si>
  <si>
    <t>IOVINA</t>
  </si>
  <si>
    <t>KUZNETSOV</t>
  </si>
  <si>
    <t>PARSHUKOVA</t>
  </si>
  <si>
    <t>SOKOLOV</t>
  </si>
  <si>
    <t>SUSHKO</t>
  </si>
  <si>
    <t>TRYAPITSIN</t>
  </si>
  <si>
    <t>AKHMEDZHANOV</t>
  </si>
  <si>
    <t>DRIAGIN</t>
  </si>
  <si>
    <t>NIZKOSHAPSKAIA</t>
  </si>
  <si>
    <t>PROTASOVA</t>
  </si>
  <si>
    <t>BORISOVA</t>
  </si>
  <si>
    <t>MAILKOV</t>
  </si>
  <si>
    <t>DEREVIAGINA</t>
  </si>
  <si>
    <t>AIVASIAN</t>
  </si>
  <si>
    <t>RASSOHATSKAYA</t>
  </si>
  <si>
    <t>MOSKOVSKIH</t>
  </si>
  <si>
    <t>HADZHIBEKOV</t>
  </si>
  <si>
    <t>BIKINEV</t>
  </si>
  <si>
    <t>FEDOSEEV</t>
  </si>
  <si>
    <t>ŠONC</t>
  </si>
  <si>
    <t>YORIC</t>
  </si>
  <si>
    <t>MALIKZODA</t>
  </si>
  <si>
    <t>SAHEDOV</t>
  </si>
  <si>
    <t>C</t>
  </si>
  <si>
    <t>J</t>
  </si>
  <si>
    <t>S</t>
  </si>
  <si>
    <t>FIN</t>
  </si>
  <si>
    <t>ITA</t>
  </si>
  <si>
    <t>POR</t>
  </si>
  <si>
    <t>HKG</t>
  </si>
  <si>
    <t>IRL</t>
  </si>
  <si>
    <t>JPN</t>
  </si>
  <si>
    <t>LAT</t>
  </si>
  <si>
    <t>LTU</t>
  </si>
  <si>
    <t>MGL</t>
  </si>
  <si>
    <t>NED</t>
  </si>
  <si>
    <t>SRB</t>
  </si>
  <si>
    <t>TPE</t>
  </si>
  <si>
    <t>GBR</t>
  </si>
  <si>
    <t>ČUK</t>
  </si>
  <si>
    <t>ANDRÉS</t>
  </si>
  <si>
    <t>BABORÁK</t>
  </si>
  <si>
    <t>BENÍŠKOVÁ</t>
  </si>
  <si>
    <t>REIMANN</t>
  </si>
  <si>
    <t>BUDAEVA</t>
  </si>
  <si>
    <t>LUGINETS</t>
  </si>
  <si>
    <t>ZHURAVLEVA</t>
  </si>
  <si>
    <t>IAU WORLD CUP - 3rd MORAVIA CUP</t>
  </si>
  <si>
    <t>26th to 28th June 2026</t>
  </si>
  <si>
    <t>Kostelec na Hané, Czech Republic</t>
  </si>
  <si>
    <t>Email: hanka.nedel@seznam.cz</t>
  </si>
  <si>
    <t>Hungarian Shooting Federation</t>
  </si>
  <si>
    <t>Archery Australia Inc</t>
  </si>
  <si>
    <t>FABP - Federation of Archers and Arbalists of Portugal</t>
  </si>
  <si>
    <t>Burkina Faso Individual Athletes</t>
  </si>
  <si>
    <t>Belarus Individual Athletes</t>
  </si>
  <si>
    <t>Brazil Individual Athletes</t>
  </si>
  <si>
    <t>Cuba Individual Athletes</t>
  </si>
  <si>
    <t>Kyrgyzstan Individual Athletes</t>
  </si>
  <si>
    <t>Poland Individual Athletes</t>
  </si>
  <si>
    <t>Tajikistan Individual Athletes</t>
  </si>
  <si>
    <t>Turkmenistan Individual Athletes</t>
  </si>
  <si>
    <t>Bulgaria Individual Athletes</t>
  </si>
  <si>
    <t>Czech Crossbow Federation (Field)</t>
  </si>
  <si>
    <t>Czech Shooting Federation (Match)</t>
  </si>
  <si>
    <t>National Crossbow Federation of GB (WCSA)</t>
  </si>
  <si>
    <t>National Small-bore Rifle Association (IAU)</t>
  </si>
  <si>
    <t>Swiss Crossbow Federation (Match)</t>
  </si>
  <si>
    <t>Last Name</t>
  </si>
  <si>
    <t>First Name</t>
  </si>
  <si>
    <t>Country</t>
  </si>
  <si>
    <t>ID Number</t>
  </si>
  <si>
    <t>Gender</t>
  </si>
  <si>
    <t>Date of Birth</t>
  </si>
  <si>
    <t>Allowed Categories</t>
  </si>
  <si>
    <t>M</t>
  </si>
  <si>
    <t>X</t>
  </si>
  <si>
    <t>HINTERSEER</t>
  </si>
  <si>
    <t>EGGER</t>
  </si>
  <si>
    <t>Lorenz</t>
  </si>
  <si>
    <t>CRAUTM1503200600</t>
  </si>
  <si>
    <t>Matheo</t>
  </si>
  <si>
    <t>CRAUTM2410200800</t>
  </si>
  <si>
    <t>FISCHBAUER</t>
  </si>
  <si>
    <t>Rene</t>
  </si>
  <si>
    <t>CRAUTM1607200500</t>
  </si>
  <si>
    <t>MAYRHOFER</t>
  </si>
  <si>
    <t>CRAUTM2201200600</t>
  </si>
  <si>
    <t>CRAUTM1501200800</t>
  </si>
  <si>
    <t>STEINKELLNER</t>
  </si>
  <si>
    <t>Fabian</t>
  </si>
  <si>
    <t>CRAUTM0205200500</t>
  </si>
  <si>
    <t>VOGLBAUER</t>
  </si>
  <si>
    <t>Franz</t>
  </si>
  <si>
    <t>CRAUTM0508195700</t>
  </si>
  <si>
    <t>ZASS</t>
  </si>
  <si>
    <t>Zoe</t>
  </si>
  <si>
    <t>CRAUTW1102200400</t>
  </si>
  <si>
    <t>BJELOBRK</t>
  </si>
  <si>
    <t>Lovro</t>
  </si>
  <si>
    <t>CRCROM2307200900</t>
  </si>
  <si>
    <t>BOŽIĆ</t>
  </si>
  <si>
    <t>Ella</t>
  </si>
  <si>
    <t>CRCROW0902201200</t>
  </si>
  <si>
    <t>GRDIŠA</t>
  </si>
  <si>
    <t>KELEČIĆ</t>
  </si>
  <si>
    <t>Jelena</t>
  </si>
  <si>
    <t>CRCROW0202200900</t>
  </si>
  <si>
    <t>KUCELJ</t>
  </si>
  <si>
    <t>Antonio</t>
  </si>
  <si>
    <t>CRCROM0204200500</t>
  </si>
  <si>
    <t>CRCROM2205200700</t>
  </si>
  <si>
    <t>SELJAN</t>
  </si>
  <si>
    <t>CRCROM0911200700</t>
  </si>
  <si>
    <t>Patricija</t>
  </si>
  <si>
    <t>CRCROW0911200900</t>
  </si>
  <si>
    <t>VYSKOČIL</t>
  </si>
  <si>
    <t>KIILASPEA</t>
  </si>
  <si>
    <t>Madis</t>
  </si>
  <si>
    <t>CRESTM2204197800</t>
  </si>
  <si>
    <t>KULL</t>
  </si>
  <si>
    <t>CRESTM1412198600</t>
  </si>
  <si>
    <t>LEPPIK</t>
  </si>
  <si>
    <t>Sale</t>
  </si>
  <si>
    <t>CRESTW1106197000</t>
  </si>
  <si>
    <t>Rait</t>
  </si>
  <si>
    <t>CRESTM2812200900</t>
  </si>
  <si>
    <t>COLLIN</t>
  </si>
  <si>
    <t>Aurélien</t>
  </si>
  <si>
    <t>CRFRAM1409199000</t>
  </si>
  <si>
    <t>CRFRAW0310200400</t>
  </si>
  <si>
    <t>SCHIFF</t>
  </si>
  <si>
    <t>Carsten</t>
  </si>
  <si>
    <t>STELZL</t>
  </si>
  <si>
    <t>Elias</t>
  </si>
  <si>
    <t>CRGERM1901200500</t>
  </si>
  <si>
    <t>WÜBBE</t>
  </si>
  <si>
    <t>CRGERW3005200600</t>
  </si>
  <si>
    <t>Dr. LENART</t>
  </si>
  <si>
    <t>CRSLOM0202198500</t>
  </si>
  <si>
    <t>Age</t>
  </si>
  <si>
    <t>Under</t>
  </si>
  <si>
    <t>Over</t>
  </si>
  <si>
    <t>&lt;- First Competition Day</t>
  </si>
  <si>
    <t>yyyy-mm-dd</t>
  </si>
  <si>
    <t>To be returned by June 12th 2026. Late registration will be charged with additional 50 EUR per person.
Please return as .xlsx file to both of the above stated emails.</t>
  </si>
  <si>
    <r>
      <t xml:space="preserve">IAU ID Number </t>
    </r>
    <r>
      <rPr>
        <b/>
        <sz val="11"/>
        <color theme="1"/>
        <rFont val="Calibri"/>
        <family val="2"/>
        <charset val="238"/>
        <scheme val="minor"/>
      </rPr>
      <t>(Yes/No/Pending)</t>
    </r>
  </si>
  <si>
    <r>
      <t xml:space="preserve">Category Moravia Cup
</t>
    </r>
    <r>
      <rPr>
        <b/>
        <sz val="11"/>
        <color theme="1"/>
        <rFont val="Calibri"/>
        <family val="2"/>
        <charset val="238"/>
        <scheme val="minor"/>
      </rPr>
      <t>(M, W, J, C, SM, SW)</t>
    </r>
  </si>
  <si>
    <r>
      <t xml:space="preserve">Banquet
</t>
    </r>
    <r>
      <rPr>
        <b/>
        <sz val="11"/>
        <color theme="1"/>
        <rFont val="Calibri"/>
        <family val="2"/>
        <charset val="238"/>
        <scheme val="minor"/>
      </rPr>
      <t>(Yes/No)</t>
    </r>
  </si>
  <si>
    <r>
      <t xml:space="preserve">Gender
</t>
    </r>
    <r>
      <rPr>
        <b/>
        <sz val="11"/>
        <color theme="1"/>
        <rFont val="Calibri"/>
        <family val="2"/>
        <charset val="238"/>
        <scheme val="minor"/>
      </rPr>
      <t>(Men/Women)</t>
    </r>
  </si>
  <si>
    <t>Yes</t>
  </si>
  <si>
    <t>No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</si>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</sst>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6" fillId="2" borderId="0" applyNumberFormat="0" applyBorder="0" applyAlignment="0" applyProtection="0"/>
    <xf numFmtId="0" fontId="17" fillId="3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7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1" xfId="0" applyFont="1" applyBorder="1"/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/>
    <xf numFmtId="0" fontId="11" fillId="0" borderId="2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7" fillId="0" borderId="26" xfId="0" applyFont="1" applyBorder="1" applyAlignment="1">
      <alignment horizontal="left"/>
    </xf>
    <xf numFmtId="49" fontId="6" fillId="0" borderId="2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4" fillId="0" borderId="0" xfId="0" applyFont="1"/>
    <xf numFmtId="0" fontId="12" fillId="0" borderId="0" xfId="3" applyAlignment="1" applyProtection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1" fillId="0" borderId="29" xfId="0" applyFont="1" applyBorder="1" applyAlignment="1">
      <alignment horizontal="center"/>
    </xf>
    <xf numFmtId="0" fontId="10" fillId="0" borderId="30" xfId="0" applyFont="1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0" fillId="0" borderId="33" xfId="0" applyFont="1" applyBorder="1"/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 vertical="top" shrinkToFit="1"/>
    </xf>
    <xf numFmtId="0" fontId="20" fillId="0" borderId="0" xfId="0" applyFont="1"/>
    <xf numFmtId="0" fontId="1" fillId="0" borderId="0" xfId="0" applyFont="1" applyAlignment="1">
      <alignment horizontal="left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vertical="top" shrinkToFit="1"/>
    </xf>
    <xf numFmtId="0" fontId="1" fillId="0" borderId="0" xfId="1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164" fontId="21" fillId="0" borderId="0" xfId="0" applyNumberFormat="1" applyFont="1"/>
    <xf numFmtId="164" fontId="4" fillId="0" borderId="0" xfId="0" applyNumberFormat="1" applyFont="1"/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49" fontId="6" fillId="0" borderId="27" xfId="0" applyNumberFormat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left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Protection="1"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6" fillId="2" borderId="0" xfId="4" applyAlignment="1">
      <alignment horizontal="center"/>
    </xf>
    <xf numFmtId="0" fontId="16" fillId="2" borderId="0" xfId="4"/>
    <xf numFmtId="0" fontId="17" fillId="3" borderId="0" xfId="5"/>
    <xf numFmtId="164" fontId="1" fillId="0" borderId="0" xfId="0" applyNumberFormat="1" applyFont="1"/>
    <xf numFmtId="0" fontId="6" fillId="0" borderId="0" xfId="0" applyFont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2" fillId="0" borderId="25" xfId="3" applyBorder="1" applyAlignment="1" applyProtection="1">
      <alignment horizontal="center"/>
      <protection locked="0"/>
    </xf>
    <xf numFmtId="0" fontId="12" fillId="0" borderId="15" xfId="3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2" fillId="0" borderId="25" xfId="3" applyBorder="1" applyAlignment="1" applyProtection="1">
      <alignment horizontal="center"/>
    </xf>
    <xf numFmtId="0" fontId="12" fillId="0" borderId="15" xfId="3" applyBorder="1" applyAlignment="1" applyProtection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2" borderId="0" xfId="4" applyAlignment="1">
      <alignment horizontal="center"/>
    </xf>
  </cellXfs>
  <cellStyles count="6">
    <cellStyle name="Good" xfId="4" builtinId="26"/>
    <cellStyle name="Hyperlink" xfId="3" builtinId="8"/>
    <cellStyle name="Neutral" xfId="5" builtinId="28"/>
    <cellStyle name="Normal" xfId="0" builtinId="0"/>
    <cellStyle name="Normal 2" xfId="1" xr:uid="{00000000-0005-0000-0000-000004000000}"/>
    <cellStyle name="Normal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1</xdr:col>
      <xdr:colOff>1152525</xdr:colOff>
      <xdr:row>4</xdr:row>
      <xdr:rowOff>123825</xdr:rowOff>
    </xdr:to>
    <xdr:pic>
      <xdr:nvPicPr>
        <xdr:cNvPr id="5" name="Obrázek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7145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1943100</xdr:colOff>
      <xdr:row>0</xdr:row>
      <xdr:rowOff>85725</xdr:rowOff>
    </xdr:from>
    <xdr:to>
      <xdr:col>6</xdr:col>
      <xdr:colOff>93266</xdr:colOff>
      <xdr:row>5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85725"/>
          <a:ext cx="1483916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1</xdr:col>
      <xdr:colOff>1152525</xdr:colOff>
      <xdr:row>4</xdr:row>
      <xdr:rowOff>123825</xdr:rowOff>
    </xdr:to>
    <xdr:pic>
      <xdr:nvPicPr>
        <xdr:cNvPr id="4" name="Obrázek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7145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1943100</xdr:colOff>
      <xdr:row>0</xdr:row>
      <xdr:rowOff>85725</xdr:rowOff>
    </xdr:from>
    <xdr:to>
      <xdr:col>6</xdr:col>
      <xdr:colOff>93266</xdr:colOff>
      <xdr:row>5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85725"/>
          <a:ext cx="1483916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40</xdr:row>
      <xdr:rowOff>0</xdr:rowOff>
    </xdr:from>
    <xdr:to>
      <xdr:col>13</xdr:col>
      <xdr:colOff>571500</xdr:colOff>
      <xdr:row>42</xdr:row>
      <xdr:rowOff>0</xdr:rowOff>
    </xdr:to>
    <xdr:sp macro="" textlink="">
      <xdr:nvSpPr>
        <xdr:cNvPr id="1026" name="AutoShape 2" descr="images/iau_about/iau_members/serbia-srb-rs.gif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53</xdr:row>
      <xdr:rowOff>0</xdr:rowOff>
    </xdr:from>
    <xdr:ext cx="571500" cy="381000"/>
    <xdr:sp macro="" textlink="">
      <xdr:nvSpPr>
        <xdr:cNvPr id="4" name="AutoShape 2" descr="images/iau_about/iau_members/serbia-srb-rs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3.roelands@home.nl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mailto:delaneywoodcraft@eircom.net" TargetMode="External"/><Relationship Id="rId7" Type="http://schemas.openxmlformats.org/officeDocument/2006/relationships/hyperlink" Target="mailto:pinnacle976@yahoo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contact@hkcrossbow.org" TargetMode="External"/><Relationship Id="rId1" Type="http://schemas.openxmlformats.org/officeDocument/2006/relationships/hyperlink" Target="mailto:nukb.unab@gmail.com" TargetMode="External"/><Relationship Id="rId6" Type="http://schemas.openxmlformats.org/officeDocument/2006/relationships/hyperlink" Target="mailto:info@arbaletas.lt" TargetMode="External"/><Relationship Id="rId11" Type="http://schemas.openxmlformats.org/officeDocument/2006/relationships/hyperlink" Target="mailto:pearlho@ms22.hinet.net" TargetMode="External"/><Relationship Id="rId5" Type="http://schemas.openxmlformats.org/officeDocument/2006/relationships/hyperlink" Target="mailto:star100100@mail.ru" TargetMode="External"/><Relationship Id="rId10" Type="http://schemas.openxmlformats.org/officeDocument/2006/relationships/hyperlink" Target="mailto:petbir@bluewin.ch" TargetMode="External"/><Relationship Id="rId4" Type="http://schemas.openxmlformats.org/officeDocument/2006/relationships/hyperlink" Target="mailto:jpn-xbow@mx7.ttcn.ne.jp" TargetMode="External"/><Relationship Id="rId9" Type="http://schemas.openxmlformats.org/officeDocument/2006/relationships/hyperlink" Target="mailto:office@serbianshooting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2"/>
  <sheetViews>
    <sheetView showGridLines="0" tabSelected="1" zoomScaleNormal="100" workbookViewId="0">
      <selection activeCell="C11" sqref="C11:F11"/>
    </sheetView>
  </sheetViews>
  <sheetFormatPr defaultRowHeight="15" x14ac:dyDescent="0.25"/>
  <cols>
    <col min="1" max="1" width="7.42578125" style="1" customWidth="1"/>
    <col min="2" max="2" width="31.42578125" bestFit="1" customWidth="1"/>
    <col min="3" max="3" width="18" style="1" bestFit="1" customWidth="1"/>
    <col min="4" max="4" width="13.5703125" style="1" customWidth="1"/>
    <col min="5" max="5" width="30.85546875" customWidth="1"/>
    <col min="6" max="6" width="19.140625" customWidth="1"/>
  </cols>
  <sheetData>
    <row r="1" spans="1:6" ht="21" x14ac:dyDescent="0.35">
      <c r="A1" s="115"/>
      <c r="B1" s="115"/>
      <c r="C1" s="115"/>
      <c r="D1" s="115"/>
      <c r="E1" s="115"/>
      <c r="F1" s="115"/>
    </row>
    <row r="2" spans="1:6" ht="23.25" x14ac:dyDescent="0.35">
      <c r="A2" s="116" t="s">
        <v>1235</v>
      </c>
      <c r="B2" s="116"/>
      <c r="C2" s="116"/>
      <c r="D2" s="116"/>
      <c r="E2" s="116"/>
      <c r="F2" s="116"/>
    </row>
    <row r="3" spans="1:6" ht="23.25" x14ac:dyDescent="0.35">
      <c r="A3" s="118" t="s">
        <v>1237</v>
      </c>
      <c r="B3" s="115"/>
      <c r="C3" s="115"/>
      <c r="D3" s="115"/>
      <c r="E3" s="115"/>
      <c r="F3" s="115"/>
    </row>
    <row r="4" spans="1:6" ht="23.25" x14ac:dyDescent="0.35">
      <c r="A4" s="115" t="s">
        <v>1236</v>
      </c>
      <c r="B4" s="115"/>
      <c r="C4" s="115"/>
      <c r="D4" s="115"/>
      <c r="E4" s="115"/>
      <c r="F4" s="115"/>
    </row>
    <row r="5" spans="1:6" x14ac:dyDescent="0.25">
      <c r="A5" s="36"/>
    </row>
    <row r="6" spans="1:6" x14ac:dyDescent="0.25">
      <c r="A6" s="36" t="s">
        <v>1238</v>
      </c>
    </row>
    <row r="7" spans="1:6" x14ac:dyDescent="0.25">
      <c r="A7" s="36" t="s">
        <v>896</v>
      </c>
    </row>
    <row r="8" spans="1:6" ht="21" x14ac:dyDescent="0.35">
      <c r="A8" s="115" t="s">
        <v>895</v>
      </c>
      <c r="B8" s="115"/>
      <c r="C8" s="115"/>
      <c r="D8" s="115"/>
      <c r="E8" s="115"/>
      <c r="F8" s="115"/>
    </row>
    <row r="9" spans="1:6" ht="45" customHeight="1" x14ac:dyDescent="0.25">
      <c r="A9" s="117" t="s">
        <v>1333</v>
      </c>
      <c r="B9" s="117"/>
      <c r="C9" s="117"/>
      <c r="D9" s="117"/>
      <c r="E9" s="117"/>
      <c r="F9" s="117"/>
    </row>
    <row r="10" spans="1:6" ht="15" customHeight="1" thickBot="1" x14ac:dyDescent="0.4">
      <c r="A10" s="35"/>
      <c r="B10" s="35"/>
      <c r="C10" s="35"/>
      <c r="D10" s="35"/>
      <c r="E10" s="35"/>
      <c r="F10" s="35"/>
    </row>
    <row r="11" spans="1:6" s="7" customFormat="1" ht="16.5" thickBot="1" x14ac:dyDescent="0.3">
      <c r="A11" s="91" t="s">
        <v>894</v>
      </c>
      <c r="B11" s="93"/>
      <c r="C11" s="94"/>
      <c r="D11" s="95"/>
      <c r="E11" s="95"/>
      <c r="F11" s="96"/>
    </row>
    <row r="12" spans="1:6" s="7" customFormat="1" ht="16.5" thickBot="1" x14ac:dyDescent="0.3">
      <c r="A12" s="91" t="s">
        <v>893</v>
      </c>
      <c r="B12" s="93"/>
      <c r="C12" s="94"/>
      <c r="D12" s="95"/>
      <c r="E12" s="95"/>
      <c r="F12" s="96"/>
    </row>
    <row r="13" spans="1:6" s="7" customFormat="1" ht="16.5" thickBot="1" x14ac:dyDescent="0.3">
      <c r="A13" s="91" t="s">
        <v>892</v>
      </c>
      <c r="B13" s="92"/>
      <c r="C13" s="74"/>
      <c r="D13" s="75" t="s">
        <v>891</v>
      </c>
      <c r="E13" s="105"/>
      <c r="F13" s="106"/>
    </row>
    <row r="14" spans="1:6" ht="15.75" thickBot="1" x14ac:dyDescent="0.3"/>
    <row r="15" spans="1:6" hidden="1" x14ac:dyDescent="0.25">
      <c r="A15" s="1">
        <v>90</v>
      </c>
      <c r="B15" t="str">
        <f>VLOOKUP(A15,Data!$N$61:$O$150,2,FALSE)</f>
        <v/>
      </c>
    </row>
    <row r="16" spans="1:6" hidden="1" x14ac:dyDescent="0.25">
      <c r="A16" s="1">
        <v>89</v>
      </c>
      <c r="B16" t="str">
        <f>VLOOKUP(A16,Data!$N$61:$O$150,2,FALSE)</f>
        <v/>
      </c>
    </row>
    <row r="17" spans="1:2" hidden="1" x14ac:dyDescent="0.25">
      <c r="A17" s="1">
        <v>88</v>
      </c>
      <c r="B17" t="str">
        <f>VLOOKUP(A17,Data!$N$61:$O$150,2,FALSE)</f>
        <v/>
      </c>
    </row>
    <row r="18" spans="1:2" hidden="1" x14ac:dyDescent="0.25">
      <c r="A18" s="1">
        <v>87</v>
      </c>
      <c r="B18" t="str">
        <f>VLOOKUP(A18,Data!$N$61:$O$150,2,FALSE)</f>
        <v/>
      </c>
    </row>
    <row r="19" spans="1:2" hidden="1" x14ac:dyDescent="0.25">
      <c r="A19" s="1">
        <v>86</v>
      </c>
      <c r="B19" t="str">
        <f>VLOOKUP(A19,Data!$N$61:$O$150,2,FALSE)</f>
        <v/>
      </c>
    </row>
    <row r="20" spans="1:2" hidden="1" x14ac:dyDescent="0.25">
      <c r="A20" s="1">
        <v>85</v>
      </c>
      <c r="B20" t="str">
        <f>VLOOKUP(A20,Data!$N$61:$O$150,2,FALSE)</f>
        <v/>
      </c>
    </row>
    <row r="21" spans="1:2" hidden="1" x14ac:dyDescent="0.25">
      <c r="A21" s="1">
        <v>84</v>
      </c>
      <c r="B21" t="str">
        <f>VLOOKUP(A21,Data!$N$61:$O$150,2,FALSE)</f>
        <v/>
      </c>
    </row>
    <row r="22" spans="1:2" hidden="1" x14ac:dyDescent="0.25">
      <c r="A22" s="1">
        <v>83</v>
      </c>
      <c r="B22" t="str">
        <f>VLOOKUP(A22,Data!$N$61:$O$150,2,FALSE)</f>
        <v/>
      </c>
    </row>
    <row r="23" spans="1:2" hidden="1" x14ac:dyDescent="0.25">
      <c r="A23" s="1">
        <v>82</v>
      </c>
      <c r="B23" t="str">
        <f>VLOOKUP(A23,Data!$N$61:$O$150,2,FALSE)</f>
        <v/>
      </c>
    </row>
    <row r="24" spans="1:2" hidden="1" x14ac:dyDescent="0.25">
      <c r="A24" s="1">
        <v>81</v>
      </c>
      <c r="B24" t="str">
        <f>VLOOKUP(A24,Data!$N$61:$O$150,2,FALSE)</f>
        <v/>
      </c>
    </row>
    <row r="25" spans="1:2" hidden="1" x14ac:dyDescent="0.25">
      <c r="A25" s="1">
        <v>80</v>
      </c>
      <c r="B25" t="str">
        <f>VLOOKUP(A25,Data!$N$61:$O$150,2,FALSE)</f>
        <v/>
      </c>
    </row>
    <row r="26" spans="1:2" hidden="1" x14ac:dyDescent="0.25">
      <c r="A26" s="1">
        <v>79</v>
      </c>
      <c r="B26" t="str">
        <f>VLOOKUP(A26,Data!$N$61:$O$150,2,FALSE)</f>
        <v/>
      </c>
    </row>
    <row r="27" spans="1:2" hidden="1" x14ac:dyDescent="0.25">
      <c r="A27" s="1">
        <v>78</v>
      </c>
      <c r="B27" t="str">
        <f>VLOOKUP(A27,Data!$N$61:$O$150,2,FALSE)</f>
        <v/>
      </c>
    </row>
    <row r="28" spans="1:2" hidden="1" x14ac:dyDescent="0.25">
      <c r="A28" s="1">
        <v>77</v>
      </c>
      <c r="B28" t="str">
        <f>VLOOKUP(A28,Data!$N$61:$O$150,2,FALSE)</f>
        <v/>
      </c>
    </row>
    <row r="29" spans="1:2" hidden="1" x14ac:dyDescent="0.25">
      <c r="A29" s="1">
        <v>76</v>
      </c>
      <c r="B29" t="str">
        <f>VLOOKUP(A29,Data!$N$61:$O$150,2,FALSE)</f>
        <v/>
      </c>
    </row>
    <row r="30" spans="1:2" hidden="1" x14ac:dyDescent="0.25">
      <c r="A30" s="1">
        <v>75</v>
      </c>
      <c r="B30" t="str">
        <f>VLOOKUP(A30,Data!$N$61:$O$150,2,FALSE)</f>
        <v/>
      </c>
    </row>
    <row r="31" spans="1:2" hidden="1" x14ac:dyDescent="0.25">
      <c r="A31" s="1">
        <v>74</v>
      </c>
      <c r="B31" t="str">
        <f>VLOOKUP(A31,Data!$N$61:$O$150,2,FALSE)</f>
        <v/>
      </c>
    </row>
    <row r="32" spans="1:2" hidden="1" x14ac:dyDescent="0.25">
      <c r="A32" s="1">
        <v>73</v>
      </c>
      <c r="B32" t="str">
        <f>VLOOKUP(A32,Data!$N$61:$O$150,2,FALSE)</f>
        <v/>
      </c>
    </row>
    <row r="33" spans="1:2" hidden="1" x14ac:dyDescent="0.25">
      <c r="A33" s="1">
        <v>72</v>
      </c>
      <c r="B33" t="str">
        <f>VLOOKUP(A33,Data!$N$61:$O$150,2,FALSE)</f>
        <v/>
      </c>
    </row>
    <row r="34" spans="1:2" hidden="1" x14ac:dyDescent="0.25">
      <c r="A34" s="1">
        <v>71</v>
      </c>
      <c r="B34" t="str">
        <f>VLOOKUP(A34,Data!$N$61:$O$150,2,FALSE)</f>
        <v/>
      </c>
    </row>
    <row r="35" spans="1:2" hidden="1" x14ac:dyDescent="0.25">
      <c r="A35" s="1">
        <v>70</v>
      </c>
      <c r="B35" t="str">
        <f>VLOOKUP(A35,Data!$N$61:$O$150,2,FALSE)</f>
        <v/>
      </c>
    </row>
    <row r="36" spans="1:2" hidden="1" x14ac:dyDescent="0.25">
      <c r="A36" s="1">
        <v>69</v>
      </c>
      <c r="B36" t="str">
        <f>VLOOKUP(A36,Data!$N$61:$O$150,2,FALSE)</f>
        <v/>
      </c>
    </row>
    <row r="37" spans="1:2" hidden="1" x14ac:dyDescent="0.25">
      <c r="A37" s="1">
        <v>68</v>
      </c>
      <c r="B37" t="str">
        <f>VLOOKUP(A37,Data!$N$61:$O$150,2,FALSE)</f>
        <v/>
      </c>
    </row>
    <row r="38" spans="1:2" hidden="1" x14ac:dyDescent="0.25">
      <c r="A38" s="1">
        <v>67</v>
      </c>
      <c r="B38" t="str">
        <f>VLOOKUP(A38,Data!$N$61:$O$150,2,FALSE)</f>
        <v/>
      </c>
    </row>
    <row r="39" spans="1:2" hidden="1" x14ac:dyDescent="0.25">
      <c r="A39" s="1">
        <v>66</v>
      </c>
      <c r="B39" t="str">
        <f>VLOOKUP(A39,Data!$N$61:$O$150,2,FALSE)</f>
        <v/>
      </c>
    </row>
    <row r="40" spans="1:2" hidden="1" x14ac:dyDescent="0.25">
      <c r="A40" s="1">
        <v>65</v>
      </c>
      <c r="B40" t="str">
        <f>VLOOKUP(A40,Data!$N$61:$O$150,2,FALSE)</f>
        <v/>
      </c>
    </row>
    <row r="41" spans="1:2" hidden="1" x14ac:dyDescent="0.25">
      <c r="A41" s="1">
        <v>64</v>
      </c>
      <c r="B41" t="str">
        <f>VLOOKUP(A41,Data!$N$61:$O$150,2,FALSE)</f>
        <v/>
      </c>
    </row>
    <row r="42" spans="1:2" hidden="1" x14ac:dyDescent="0.25">
      <c r="A42" s="1">
        <v>63</v>
      </c>
      <c r="B42" t="str">
        <f>VLOOKUP(A42,Data!$N$61:$O$150,2,FALSE)</f>
        <v/>
      </c>
    </row>
    <row r="43" spans="1:2" hidden="1" x14ac:dyDescent="0.25">
      <c r="A43" s="1">
        <v>62</v>
      </c>
      <c r="B43" t="str">
        <f>VLOOKUP(A43,Data!$N$61:$O$150,2,FALSE)</f>
        <v/>
      </c>
    </row>
    <row r="44" spans="1:2" hidden="1" x14ac:dyDescent="0.25">
      <c r="A44" s="1">
        <v>61</v>
      </c>
      <c r="B44" t="str">
        <f>VLOOKUP(A44,Data!$N$61:$O$150,2,FALSE)</f>
        <v/>
      </c>
    </row>
    <row r="45" spans="1:2" hidden="1" x14ac:dyDescent="0.25">
      <c r="A45" s="1">
        <v>60</v>
      </c>
      <c r="B45" t="str">
        <f>VLOOKUP(A45,Data!$N$61:$O$150,2,FALSE)</f>
        <v/>
      </c>
    </row>
    <row r="46" spans="1:2" hidden="1" x14ac:dyDescent="0.25">
      <c r="A46" s="1">
        <v>59</v>
      </c>
      <c r="B46" t="str">
        <f>VLOOKUP(A46,Data!$N$61:$O$150,2,FALSE)</f>
        <v/>
      </c>
    </row>
    <row r="47" spans="1:2" hidden="1" x14ac:dyDescent="0.25">
      <c r="A47" s="1">
        <v>58</v>
      </c>
      <c r="B47" t="str">
        <f>VLOOKUP(A47,Data!$N$61:$O$150,2,FALSE)</f>
        <v/>
      </c>
    </row>
    <row r="48" spans="1:2" hidden="1" x14ac:dyDescent="0.25">
      <c r="A48" s="1">
        <v>57</v>
      </c>
      <c r="B48" t="str">
        <f>VLOOKUP(A48,Data!$N$61:$O$150,2,FALSE)</f>
        <v/>
      </c>
    </row>
    <row r="49" spans="1:2" hidden="1" x14ac:dyDescent="0.25">
      <c r="A49" s="1">
        <v>56</v>
      </c>
      <c r="B49" t="str">
        <f>VLOOKUP(A49,Data!$N$61:$O$150,2,FALSE)</f>
        <v/>
      </c>
    </row>
    <row r="50" spans="1:2" hidden="1" x14ac:dyDescent="0.25">
      <c r="A50" s="1">
        <v>55</v>
      </c>
      <c r="B50" t="str">
        <f>VLOOKUP(A50,Data!$N$61:$O$150,2,FALSE)</f>
        <v/>
      </c>
    </row>
    <row r="51" spans="1:2" hidden="1" x14ac:dyDescent="0.25">
      <c r="A51" s="1">
        <v>54</v>
      </c>
      <c r="B51" t="str">
        <f>VLOOKUP(A51,Data!$N$61:$O$150,2,FALSE)</f>
        <v/>
      </c>
    </row>
    <row r="52" spans="1:2" hidden="1" x14ac:dyDescent="0.25">
      <c r="A52" s="1">
        <v>53</v>
      </c>
      <c r="B52" t="str">
        <f>VLOOKUP(A52,Data!$N$61:$O$150,2,FALSE)</f>
        <v/>
      </c>
    </row>
    <row r="53" spans="1:2" hidden="1" x14ac:dyDescent="0.25">
      <c r="A53" s="1">
        <v>52</v>
      </c>
      <c r="B53" t="str">
        <f>VLOOKUP(A53,Data!$N$61:$O$150,2,FALSE)</f>
        <v/>
      </c>
    </row>
    <row r="54" spans="1:2" hidden="1" x14ac:dyDescent="0.25">
      <c r="A54" s="1">
        <v>51</v>
      </c>
      <c r="B54" t="str">
        <f>VLOOKUP(A54,Data!$N$61:$O$150,2,FALSE)</f>
        <v/>
      </c>
    </row>
    <row r="55" spans="1:2" hidden="1" x14ac:dyDescent="0.25">
      <c r="A55" s="1">
        <v>50</v>
      </c>
      <c r="B55" t="str">
        <f>VLOOKUP(A55,Data!$N$61:$O$150,2,FALSE)</f>
        <v/>
      </c>
    </row>
    <row r="56" spans="1:2" hidden="1" x14ac:dyDescent="0.25">
      <c r="A56" s="1">
        <v>49</v>
      </c>
      <c r="B56" t="str">
        <f>VLOOKUP(A56,Data!$N$61:$O$150,2,FALSE)</f>
        <v/>
      </c>
    </row>
    <row r="57" spans="1:2" hidden="1" x14ac:dyDescent="0.25">
      <c r="A57" s="1">
        <v>48</v>
      </c>
      <c r="B57" t="str">
        <f>VLOOKUP(A57,Data!$N$61:$O$150,2,FALSE)</f>
        <v/>
      </c>
    </row>
    <row r="58" spans="1:2" hidden="1" x14ac:dyDescent="0.25">
      <c r="A58" s="1">
        <v>47</v>
      </c>
      <c r="B58" t="str">
        <f>VLOOKUP(A58,Data!$N$61:$O$150,2,FALSE)</f>
        <v/>
      </c>
    </row>
    <row r="59" spans="1:2" hidden="1" x14ac:dyDescent="0.25">
      <c r="A59" s="1">
        <v>46</v>
      </c>
      <c r="B59" t="str">
        <f>VLOOKUP(A59,Data!$N$61:$O$150,2,FALSE)</f>
        <v/>
      </c>
    </row>
    <row r="60" spans="1:2" hidden="1" x14ac:dyDescent="0.25">
      <c r="A60" s="1">
        <v>45</v>
      </c>
      <c r="B60" t="str">
        <f>VLOOKUP(A60,Data!$N$61:$O$150,2,FALSE)</f>
        <v/>
      </c>
    </row>
    <row r="61" spans="1:2" hidden="1" x14ac:dyDescent="0.25">
      <c r="A61" s="1">
        <v>44</v>
      </c>
      <c r="B61" t="str">
        <f>VLOOKUP(A61,Data!$N$61:$O$150,2,FALSE)</f>
        <v/>
      </c>
    </row>
    <row r="62" spans="1:2" hidden="1" x14ac:dyDescent="0.25">
      <c r="A62" s="1">
        <v>43</v>
      </c>
      <c r="B62" t="str">
        <f>VLOOKUP(A62,Data!$N$61:$O$150,2,FALSE)</f>
        <v/>
      </c>
    </row>
    <row r="63" spans="1:2" hidden="1" x14ac:dyDescent="0.25">
      <c r="A63" s="1">
        <v>42</v>
      </c>
      <c r="B63" t="str">
        <f>VLOOKUP(A63,Data!$N$61:$O$150,2,FALSE)</f>
        <v/>
      </c>
    </row>
    <row r="64" spans="1:2" hidden="1" x14ac:dyDescent="0.25">
      <c r="A64" s="1">
        <v>41</v>
      </c>
      <c r="B64" t="str">
        <f>VLOOKUP(A64,Data!$N$61:$O$150,2,FALSE)</f>
        <v/>
      </c>
    </row>
    <row r="65" spans="1:2" hidden="1" x14ac:dyDescent="0.25">
      <c r="A65" s="1">
        <v>40</v>
      </c>
      <c r="B65" t="str">
        <f>VLOOKUP(A65,Data!$N$61:$O$150,2,FALSE)</f>
        <v/>
      </c>
    </row>
    <row r="66" spans="1:2" hidden="1" x14ac:dyDescent="0.25">
      <c r="A66" s="1">
        <v>39</v>
      </c>
      <c r="B66" t="str">
        <f>VLOOKUP(A66,Data!$N$61:$O$150,2,FALSE)</f>
        <v/>
      </c>
    </row>
    <row r="67" spans="1:2" hidden="1" x14ac:dyDescent="0.25">
      <c r="A67" s="1">
        <v>38</v>
      </c>
      <c r="B67" t="str">
        <f>VLOOKUP(A67,Data!$N$61:$O$150,2,FALSE)</f>
        <v/>
      </c>
    </row>
    <row r="68" spans="1:2" hidden="1" x14ac:dyDescent="0.25">
      <c r="A68" s="1">
        <v>37</v>
      </c>
      <c r="B68" t="str">
        <f>VLOOKUP(A68,Data!$N$61:$O$150,2,FALSE)</f>
        <v/>
      </c>
    </row>
    <row r="69" spans="1:2" hidden="1" x14ac:dyDescent="0.25">
      <c r="A69" s="1">
        <v>36</v>
      </c>
      <c r="B69" t="str">
        <f>VLOOKUP(A69,Data!$N$61:$O$150,2,FALSE)</f>
        <v/>
      </c>
    </row>
    <row r="70" spans="1:2" hidden="1" x14ac:dyDescent="0.25">
      <c r="A70" s="1">
        <v>35</v>
      </c>
      <c r="B70" t="str">
        <f>VLOOKUP(A70,Data!$N$61:$O$150,2,FALSE)</f>
        <v/>
      </c>
    </row>
    <row r="71" spans="1:2" hidden="1" x14ac:dyDescent="0.25">
      <c r="A71" s="1">
        <v>34</v>
      </c>
      <c r="B71" t="str">
        <f>VLOOKUP(A71,Data!$N$61:$O$150,2,FALSE)</f>
        <v/>
      </c>
    </row>
    <row r="72" spans="1:2" hidden="1" x14ac:dyDescent="0.25">
      <c r="A72" s="1">
        <v>33</v>
      </c>
      <c r="B72" t="str">
        <f>VLOOKUP(A72,Data!$N$61:$O$150,2,FALSE)</f>
        <v/>
      </c>
    </row>
    <row r="73" spans="1:2" hidden="1" x14ac:dyDescent="0.25">
      <c r="A73" s="1">
        <v>32</v>
      </c>
      <c r="B73" t="str">
        <f>VLOOKUP(A73,Data!$N$61:$O$150,2,FALSE)</f>
        <v/>
      </c>
    </row>
    <row r="74" spans="1:2" hidden="1" x14ac:dyDescent="0.25">
      <c r="A74" s="1">
        <v>31</v>
      </c>
      <c r="B74" t="str">
        <f>VLOOKUP(A74,Data!$N$61:$O$150,2,FALSE)</f>
        <v/>
      </c>
    </row>
    <row r="75" spans="1:2" hidden="1" x14ac:dyDescent="0.25">
      <c r="A75" s="1">
        <v>30</v>
      </c>
      <c r="B75" t="str">
        <f>VLOOKUP(A75,Data!$N$61:$O$150,2,FALSE)</f>
        <v/>
      </c>
    </row>
    <row r="76" spans="1:2" hidden="1" x14ac:dyDescent="0.25">
      <c r="A76" s="1">
        <v>29</v>
      </c>
      <c r="B76" t="str">
        <f>VLOOKUP(A76,Data!$N$61:$O$150,2,FALSE)</f>
        <v/>
      </c>
    </row>
    <row r="77" spans="1:2" hidden="1" x14ac:dyDescent="0.25">
      <c r="A77" s="1">
        <v>28</v>
      </c>
      <c r="B77" t="str">
        <f>VLOOKUP(A77,Data!$N$61:$O$150,2,FALSE)</f>
        <v/>
      </c>
    </row>
    <row r="78" spans="1:2" hidden="1" x14ac:dyDescent="0.25">
      <c r="A78" s="1">
        <v>27</v>
      </c>
      <c r="B78" t="str">
        <f>VLOOKUP(A78,Data!$N$61:$O$150,2,FALSE)</f>
        <v/>
      </c>
    </row>
    <row r="79" spans="1:2" hidden="1" x14ac:dyDescent="0.25">
      <c r="A79" s="1">
        <v>26</v>
      </c>
      <c r="B79" t="str">
        <f>VLOOKUP(A79,Data!$N$61:$O$150,2,FALSE)</f>
        <v/>
      </c>
    </row>
    <row r="80" spans="1:2" hidden="1" x14ac:dyDescent="0.25">
      <c r="A80" s="1">
        <v>25</v>
      </c>
      <c r="B80" t="str">
        <f>VLOOKUP(A80,Data!$N$61:$O$150,2,FALSE)</f>
        <v/>
      </c>
    </row>
    <row r="81" spans="1:2" hidden="1" x14ac:dyDescent="0.25">
      <c r="A81" s="1">
        <v>24</v>
      </c>
      <c r="B81" t="str">
        <f>VLOOKUP(A81,Data!$N$61:$O$150,2,FALSE)</f>
        <v/>
      </c>
    </row>
    <row r="82" spans="1:2" hidden="1" x14ac:dyDescent="0.25">
      <c r="A82" s="1">
        <v>23</v>
      </c>
      <c r="B82" t="str">
        <f>VLOOKUP(A82,Data!$N$61:$O$150,2,FALSE)</f>
        <v/>
      </c>
    </row>
    <row r="83" spans="1:2" hidden="1" x14ac:dyDescent="0.25">
      <c r="A83" s="1">
        <v>22</v>
      </c>
      <c r="B83" t="str">
        <f>VLOOKUP(A83,Data!$N$61:$O$150,2,FALSE)</f>
        <v/>
      </c>
    </row>
    <row r="84" spans="1:2" hidden="1" x14ac:dyDescent="0.25">
      <c r="A84" s="1">
        <v>21</v>
      </c>
      <c r="B84" t="str">
        <f>VLOOKUP(A84,Data!$N$61:$O$150,2,FALSE)</f>
        <v/>
      </c>
    </row>
    <row r="85" spans="1:2" hidden="1" x14ac:dyDescent="0.25">
      <c r="A85" s="1">
        <v>20</v>
      </c>
      <c r="B85" t="str">
        <f>VLOOKUP(A85,Data!$N$61:$O$150,2,FALSE)</f>
        <v/>
      </c>
    </row>
    <row r="86" spans="1:2" hidden="1" x14ac:dyDescent="0.25">
      <c r="A86" s="1">
        <v>19</v>
      </c>
      <c r="B86" t="str">
        <f>VLOOKUP(A86,Data!$N$61:$O$150,2,FALSE)</f>
        <v/>
      </c>
    </row>
    <row r="87" spans="1:2" hidden="1" x14ac:dyDescent="0.25">
      <c r="A87" s="1">
        <v>18</v>
      </c>
      <c r="B87" t="str">
        <f>VLOOKUP(A87,Data!$N$61:$O$150,2,FALSE)</f>
        <v/>
      </c>
    </row>
    <row r="88" spans="1:2" hidden="1" x14ac:dyDescent="0.25">
      <c r="A88" s="1">
        <v>17</v>
      </c>
      <c r="B88" t="str">
        <f>VLOOKUP(A88,Data!$N$61:$O$150,2,FALSE)</f>
        <v/>
      </c>
    </row>
    <row r="89" spans="1:2" hidden="1" x14ac:dyDescent="0.25">
      <c r="A89" s="1">
        <v>16</v>
      </c>
      <c r="B89" t="str">
        <f>VLOOKUP(A89,Data!$N$61:$O$150,2,FALSE)</f>
        <v/>
      </c>
    </row>
    <row r="90" spans="1:2" hidden="1" x14ac:dyDescent="0.25">
      <c r="A90" s="1">
        <v>15</v>
      </c>
      <c r="B90" t="str">
        <f>VLOOKUP(A90,Data!$N$61:$O$150,2,FALSE)</f>
        <v/>
      </c>
    </row>
    <row r="91" spans="1:2" hidden="1" x14ac:dyDescent="0.25">
      <c r="A91" s="1">
        <v>14</v>
      </c>
      <c r="B91" t="str">
        <f>VLOOKUP(A91,Data!$N$61:$O$150,2,FALSE)</f>
        <v/>
      </c>
    </row>
    <row r="92" spans="1:2" hidden="1" x14ac:dyDescent="0.25">
      <c r="A92" s="1">
        <v>13</v>
      </c>
      <c r="B92" t="str">
        <f>VLOOKUP(A92,Data!$N$61:$O$150,2,FALSE)</f>
        <v/>
      </c>
    </row>
    <row r="93" spans="1:2" hidden="1" x14ac:dyDescent="0.25">
      <c r="A93" s="1">
        <v>12</v>
      </c>
      <c r="B93" t="str">
        <f>VLOOKUP(A93,Data!$N$61:$O$150,2,FALSE)</f>
        <v/>
      </c>
    </row>
    <row r="94" spans="1:2" hidden="1" x14ac:dyDescent="0.25">
      <c r="A94" s="1">
        <v>11</v>
      </c>
      <c r="B94" t="str">
        <f>VLOOKUP(A94,Data!$N$61:$O$150,2,FALSE)</f>
        <v/>
      </c>
    </row>
    <row r="95" spans="1:2" hidden="1" x14ac:dyDescent="0.25">
      <c r="A95" s="1">
        <v>10</v>
      </c>
      <c r="B95" t="str">
        <f>VLOOKUP(A95,Data!$N$61:$O$150,2,FALSE)</f>
        <v/>
      </c>
    </row>
    <row r="96" spans="1:2" hidden="1" x14ac:dyDescent="0.25">
      <c r="A96" s="1">
        <v>9</v>
      </c>
      <c r="B96" t="str">
        <f>VLOOKUP(A96,Data!$N$61:$O$150,2,FALSE)</f>
        <v/>
      </c>
    </row>
    <row r="97" spans="1:6" hidden="1" x14ac:dyDescent="0.25">
      <c r="A97" s="1">
        <v>8</v>
      </c>
      <c r="B97" t="str">
        <f>VLOOKUP(A97,Data!$N$61:$O$150,2,FALSE)</f>
        <v/>
      </c>
    </row>
    <row r="98" spans="1:6" hidden="1" x14ac:dyDescent="0.25">
      <c r="A98" s="1">
        <v>7</v>
      </c>
      <c r="B98" t="str">
        <f>VLOOKUP(A98,Data!$N$61:$O$150,2,FALSE)</f>
        <v/>
      </c>
    </row>
    <row r="99" spans="1:6" hidden="1" x14ac:dyDescent="0.25">
      <c r="A99" s="1">
        <v>6</v>
      </c>
      <c r="B99" t="str">
        <f>VLOOKUP(A99,Data!$N$61:$O$150,2,FALSE)</f>
        <v/>
      </c>
    </row>
    <row r="100" spans="1:6" hidden="1" x14ac:dyDescent="0.25">
      <c r="A100" s="1">
        <v>5</v>
      </c>
      <c r="B100" t="str">
        <f>VLOOKUP(A100,Data!$N$61:$O$150,2,FALSE)</f>
        <v/>
      </c>
    </row>
    <row r="101" spans="1:6" hidden="1" x14ac:dyDescent="0.25">
      <c r="A101" s="1">
        <v>4</v>
      </c>
      <c r="B101" t="str">
        <f>VLOOKUP(A101,Data!$N$61:$O$150,2,FALSE)</f>
        <v/>
      </c>
    </row>
    <row r="102" spans="1:6" hidden="1" x14ac:dyDescent="0.25">
      <c r="A102" s="1">
        <v>3</v>
      </c>
      <c r="B102" t="str">
        <f>VLOOKUP(A102,Data!$N$61:$O$150,2,FALSE)</f>
        <v/>
      </c>
      <c r="F102" s="1" t="s">
        <v>1338</v>
      </c>
    </row>
    <row r="103" spans="1:6" hidden="1" x14ac:dyDescent="0.25">
      <c r="A103" s="1">
        <v>2</v>
      </c>
      <c r="B103" t="str">
        <f>VLOOKUP(A103,Data!$N$61:$O$150,2,FALSE)</f>
        <v/>
      </c>
      <c r="D103" s="1" t="s">
        <v>1338</v>
      </c>
      <c r="F103" s="1" t="s">
        <v>1339</v>
      </c>
    </row>
    <row r="104" spans="1:6" ht="15.75" hidden="1" thickBot="1" x14ac:dyDescent="0.3">
      <c r="A104" s="1">
        <v>1</v>
      </c>
      <c r="B104" t="str">
        <f>VLOOKUP(A104,Data!$N$61:$O$150,2,FALSE)</f>
        <v/>
      </c>
      <c r="D104" s="1" t="s">
        <v>1339</v>
      </c>
      <c r="F104" s="1" t="s">
        <v>1340</v>
      </c>
    </row>
    <row r="105" spans="1:6" s="30" customFormat="1" ht="34.5" thickBot="1" x14ac:dyDescent="0.3">
      <c r="A105" s="20" t="s">
        <v>890</v>
      </c>
      <c r="B105" s="32" t="s">
        <v>889</v>
      </c>
      <c r="C105" s="19" t="s">
        <v>1337</v>
      </c>
      <c r="D105" s="19" t="s">
        <v>1336</v>
      </c>
      <c r="E105" s="31" t="s">
        <v>1335</v>
      </c>
      <c r="F105" s="31" t="s">
        <v>1334</v>
      </c>
    </row>
    <row r="106" spans="1:6" s="10" customFormat="1" ht="18.75" x14ac:dyDescent="0.3">
      <c r="A106" s="29">
        <v>1</v>
      </c>
      <c r="B106" s="81"/>
      <c r="C106" s="27" t="str">
        <f>IFERROR(VLOOKUP(B106,Data!$O$61:$P$140,2,FALSE),"")</f>
        <v/>
      </c>
      <c r="D106" s="76"/>
      <c r="E106" s="77"/>
      <c r="F106" s="77" t="str">
        <f>IF(B106="","",IF(COUNTIF(Data!O:O,'Entry Form'!B106)&gt;0,"Yes","No"))</f>
        <v/>
      </c>
    </row>
    <row r="107" spans="1:6" s="10" customFormat="1" ht="18.75" x14ac:dyDescent="0.3">
      <c r="A107" s="18">
        <v>2</v>
      </c>
      <c r="B107" s="81"/>
      <c r="C107" s="27" t="str">
        <f>IFERROR(VLOOKUP(B107,Data!$O$61:$P$140,2,FALSE),"")</f>
        <v/>
      </c>
      <c r="D107" s="76"/>
      <c r="E107" s="78"/>
      <c r="F107" s="77" t="str">
        <f>IF(B107="","",IF(COUNTIF(Data!O:O,'Entry Form'!B107)&gt;0,"Yes","No"))</f>
        <v/>
      </c>
    </row>
    <row r="108" spans="1:6" s="10" customFormat="1" ht="18.75" x14ac:dyDescent="0.3">
      <c r="A108" s="18">
        <v>3</v>
      </c>
      <c r="B108" s="81"/>
      <c r="C108" s="27" t="str">
        <f>IFERROR(VLOOKUP(B108,Data!$O$61:$P$140,2,FALSE),"")</f>
        <v/>
      </c>
      <c r="D108" s="76"/>
      <c r="E108" s="78"/>
      <c r="F108" s="77" t="str">
        <f>IF(B108="","",IF(COUNTIF(Data!O:O,'Entry Form'!B108)&gt;0,"Yes","No"))</f>
        <v/>
      </c>
    </row>
    <row r="109" spans="1:6" s="10" customFormat="1" ht="18.75" x14ac:dyDescent="0.3">
      <c r="A109" s="18">
        <v>4</v>
      </c>
      <c r="B109" s="81"/>
      <c r="C109" s="27" t="str">
        <f>IFERROR(VLOOKUP(B109,Data!$O$61:$P$140,2,FALSE),"")</f>
        <v/>
      </c>
      <c r="D109" s="76"/>
      <c r="E109" s="78"/>
      <c r="F109" s="77" t="str">
        <f>IF(B109="","",IF(COUNTIF(Data!O:O,'Entry Form'!B109)&gt;0,"Yes","No"))</f>
        <v/>
      </c>
    </row>
    <row r="110" spans="1:6" s="10" customFormat="1" ht="18.75" x14ac:dyDescent="0.3">
      <c r="A110" s="18">
        <v>5</v>
      </c>
      <c r="B110" s="81"/>
      <c r="C110" s="27" t="str">
        <f>IFERROR(VLOOKUP(B110,Data!$O$61:$P$140,2,FALSE),"")</f>
        <v/>
      </c>
      <c r="D110" s="76"/>
      <c r="E110" s="78"/>
      <c r="F110" s="77" t="str">
        <f>IF(B110="","",IF(COUNTIF(Data!O:O,'Entry Form'!B110)&gt;0,"Yes","No"))</f>
        <v/>
      </c>
    </row>
    <row r="111" spans="1:6" s="10" customFormat="1" ht="18.75" x14ac:dyDescent="0.3">
      <c r="A111" s="18">
        <v>6</v>
      </c>
      <c r="B111" s="81"/>
      <c r="C111" s="27" t="str">
        <f>IFERROR(VLOOKUP(B111,Data!$O$61:$P$140,2,FALSE),"")</f>
        <v/>
      </c>
      <c r="D111" s="76"/>
      <c r="E111" s="78"/>
      <c r="F111" s="77" t="str">
        <f>IF(B111="","",IF(COUNTIF(Data!O:O,'Entry Form'!B111)&gt;0,"Yes","No"))</f>
        <v/>
      </c>
    </row>
    <row r="112" spans="1:6" s="10" customFormat="1" ht="18.75" x14ac:dyDescent="0.3">
      <c r="A112" s="18">
        <v>7</v>
      </c>
      <c r="B112" s="81"/>
      <c r="C112" s="27" t="str">
        <f>IFERROR(VLOOKUP(B112,Data!$O$61:$P$140,2,FALSE),"")</f>
        <v/>
      </c>
      <c r="D112" s="76"/>
      <c r="E112" s="78"/>
      <c r="F112" s="77" t="str">
        <f>IF(B112="","",IF(COUNTIF(Data!O:O,'Entry Form'!B112)&gt;0,"Yes","No"))</f>
        <v/>
      </c>
    </row>
    <row r="113" spans="1:6" s="10" customFormat="1" ht="18.75" x14ac:dyDescent="0.3">
      <c r="A113" s="18">
        <v>8</v>
      </c>
      <c r="B113" s="81"/>
      <c r="C113" s="27" t="str">
        <f>IFERROR(VLOOKUP(B113,Data!$O$61:$P$140,2,FALSE),"")</f>
        <v/>
      </c>
      <c r="D113" s="76"/>
      <c r="E113" s="78"/>
      <c r="F113" s="77" t="str">
        <f>IF(B113="","",IF(COUNTIF(Data!O:O,'Entry Form'!B113)&gt;0,"Yes","No"))</f>
        <v/>
      </c>
    </row>
    <row r="114" spans="1:6" s="10" customFormat="1" ht="18.75" x14ac:dyDescent="0.3">
      <c r="A114" s="18">
        <v>9</v>
      </c>
      <c r="B114" s="81"/>
      <c r="C114" s="27" t="str">
        <f>IFERROR(VLOOKUP(B114,Data!$O$61:$P$140,2,FALSE),"")</f>
        <v/>
      </c>
      <c r="D114" s="76"/>
      <c r="E114" s="78"/>
      <c r="F114" s="77" t="str">
        <f>IF(B114="","",IF(COUNTIF(Data!O:O,'Entry Form'!B114)&gt;0,"Yes","No"))</f>
        <v/>
      </c>
    </row>
    <row r="115" spans="1:6" s="10" customFormat="1" ht="18.75" x14ac:dyDescent="0.3">
      <c r="A115" s="18">
        <v>10</v>
      </c>
      <c r="B115" s="81"/>
      <c r="C115" s="27" t="str">
        <f>IFERROR(VLOOKUP(B115,Data!$O$61:$P$140,2,FALSE),"")</f>
        <v/>
      </c>
      <c r="D115" s="76"/>
      <c r="E115" s="78"/>
      <c r="F115" s="77" t="str">
        <f>IF(B115="","",IF(COUNTIF(Data!O:O,'Entry Form'!B115)&gt;0,"Yes","No"))</f>
        <v/>
      </c>
    </row>
    <row r="116" spans="1:6" s="10" customFormat="1" ht="18.75" x14ac:dyDescent="0.3">
      <c r="A116" s="18">
        <v>11</v>
      </c>
      <c r="B116" s="81"/>
      <c r="C116" s="27" t="str">
        <f>IFERROR(VLOOKUP(B116,Data!$O$61:$P$140,2,FALSE),"")</f>
        <v/>
      </c>
      <c r="D116" s="76"/>
      <c r="E116" s="78"/>
      <c r="F116" s="77" t="str">
        <f>IF(B116="","",IF(COUNTIF(Data!O:O,'Entry Form'!B116)&gt;0,"Yes","No"))</f>
        <v/>
      </c>
    </row>
    <row r="117" spans="1:6" s="10" customFormat="1" ht="18.75" x14ac:dyDescent="0.3">
      <c r="A117" s="18">
        <v>12</v>
      </c>
      <c r="B117" s="81"/>
      <c r="C117" s="27" t="str">
        <f>IFERROR(VLOOKUP(B117,Data!$O$61:$P$140,2,FALSE),"")</f>
        <v/>
      </c>
      <c r="D117" s="76"/>
      <c r="E117" s="78"/>
      <c r="F117" s="77" t="str">
        <f>IF(B117="","",IF(COUNTIF(Data!O:O,'Entry Form'!B117)&gt;0,"Yes","No"))</f>
        <v/>
      </c>
    </row>
    <row r="118" spans="1:6" s="10" customFormat="1" ht="18.75" x14ac:dyDescent="0.3">
      <c r="A118" s="18">
        <v>13</v>
      </c>
      <c r="B118" s="81"/>
      <c r="C118" s="27" t="str">
        <f>IFERROR(VLOOKUP(B118,Data!$O$61:$P$140,2,FALSE),"")</f>
        <v/>
      </c>
      <c r="D118" s="76"/>
      <c r="E118" s="78"/>
      <c r="F118" s="77" t="str">
        <f>IF(B118="","",IF(COUNTIF(Data!O:O,'Entry Form'!B118)&gt;0,"Yes","No"))</f>
        <v/>
      </c>
    </row>
    <row r="119" spans="1:6" s="10" customFormat="1" ht="18.75" x14ac:dyDescent="0.3">
      <c r="A119" s="18">
        <v>14</v>
      </c>
      <c r="B119" s="81"/>
      <c r="C119" s="27" t="str">
        <f>IFERROR(VLOOKUP(B119,Data!$O$61:$P$140,2,FALSE),"")</f>
        <v/>
      </c>
      <c r="D119" s="76"/>
      <c r="E119" s="78"/>
      <c r="F119" s="77" t="str">
        <f>IF(B119="","",IF(COUNTIF(Data!O:O,'Entry Form'!B119)&gt;0,"Yes","No"))</f>
        <v/>
      </c>
    </row>
    <row r="120" spans="1:6" s="10" customFormat="1" ht="19.5" thickBot="1" x14ac:dyDescent="0.35">
      <c r="A120" s="41">
        <v>15</v>
      </c>
      <c r="B120" s="81"/>
      <c r="C120" s="70" t="str">
        <f>IFERROR(VLOOKUP(B120,Data!$O$61:$P$140,2,FALSE),"")</f>
        <v/>
      </c>
      <c r="D120" s="79"/>
      <c r="E120" s="80"/>
      <c r="F120" s="77" t="str">
        <f>IF(B120="","",IF(COUNTIF(Data!O:O,'Entry Form'!B120)&gt;0,"Yes","No"))</f>
        <v/>
      </c>
    </row>
    <row r="121" spans="1:6" s="10" customFormat="1" ht="18.75" x14ac:dyDescent="0.3">
      <c r="A121" s="45">
        <v>16</v>
      </c>
      <c r="B121" s="46"/>
      <c r="C121" s="47"/>
      <c r="D121" s="47"/>
      <c r="E121" s="71"/>
      <c r="F121" s="48"/>
    </row>
    <row r="122" spans="1:6" s="10" customFormat="1" ht="18.75" x14ac:dyDescent="0.3">
      <c r="A122" s="18">
        <v>17</v>
      </c>
      <c r="B122" s="25"/>
      <c r="C122" s="17"/>
      <c r="D122" s="27"/>
      <c r="E122" s="24"/>
      <c r="F122" s="49"/>
    </row>
    <row r="123" spans="1:6" s="10" customFormat="1" ht="18.75" x14ac:dyDescent="0.3">
      <c r="A123" s="18">
        <v>18</v>
      </c>
      <c r="B123" s="25"/>
      <c r="C123" s="17"/>
      <c r="D123" s="27"/>
      <c r="E123" s="24"/>
      <c r="F123" s="49"/>
    </row>
    <row r="124" spans="1:6" s="10" customFormat="1" ht="18.75" x14ac:dyDescent="0.3">
      <c r="A124" s="18">
        <v>19</v>
      </c>
      <c r="B124" s="25"/>
      <c r="C124" s="17"/>
      <c r="D124" s="27"/>
      <c r="E124" s="24"/>
      <c r="F124" s="49"/>
    </row>
    <row r="125" spans="1:6" s="10" customFormat="1" ht="19.5" thickBot="1" x14ac:dyDescent="0.35">
      <c r="A125" s="16">
        <v>20</v>
      </c>
      <c r="B125" s="23"/>
      <c r="C125" s="15"/>
      <c r="D125" s="72"/>
      <c r="E125" s="73"/>
      <c r="F125" s="50"/>
    </row>
    <row r="126" spans="1:6" s="10" customFormat="1" ht="19.5" thickBot="1" x14ac:dyDescent="0.35">
      <c r="A126" s="22"/>
      <c r="B126" s="13"/>
      <c r="C126" s="21"/>
      <c r="D126" s="21"/>
      <c r="E126" s="21"/>
      <c r="F126" s="21"/>
    </row>
    <row r="127" spans="1:6" s="10" customFormat="1" ht="34.5" thickBot="1" x14ac:dyDescent="0.35">
      <c r="A127" s="20" t="s">
        <v>890</v>
      </c>
      <c r="B127" s="109" t="s">
        <v>889</v>
      </c>
      <c r="C127" s="110"/>
      <c r="D127" s="19" t="s">
        <v>1336</v>
      </c>
      <c r="E127" s="111" t="s">
        <v>888</v>
      </c>
      <c r="F127" s="112"/>
    </row>
    <row r="128" spans="1:6" s="10" customFormat="1" ht="18.75" x14ac:dyDescent="0.3">
      <c r="A128" s="45">
        <v>1</v>
      </c>
      <c r="B128" s="107"/>
      <c r="C128" s="108"/>
      <c r="D128" s="82"/>
      <c r="E128" s="113"/>
      <c r="F128" s="114"/>
    </row>
    <row r="129" spans="1:6" s="10" customFormat="1" ht="18.75" x14ac:dyDescent="0.3">
      <c r="A129" s="18">
        <v>2</v>
      </c>
      <c r="B129" s="99"/>
      <c r="C129" s="100"/>
      <c r="D129" s="76"/>
      <c r="E129" s="101"/>
      <c r="F129" s="102"/>
    </row>
    <row r="130" spans="1:6" s="10" customFormat="1" ht="18.75" x14ac:dyDescent="0.3">
      <c r="A130" s="18">
        <v>3</v>
      </c>
      <c r="B130" s="99"/>
      <c r="C130" s="100"/>
      <c r="D130" s="76"/>
      <c r="E130" s="101"/>
      <c r="F130" s="102"/>
    </row>
    <row r="131" spans="1:6" s="10" customFormat="1" ht="18.75" x14ac:dyDescent="0.3">
      <c r="A131" s="18">
        <v>4</v>
      </c>
      <c r="B131" s="99"/>
      <c r="C131" s="100"/>
      <c r="D131" s="76"/>
      <c r="E131" s="101"/>
      <c r="F131" s="102"/>
    </row>
    <row r="132" spans="1:6" s="10" customFormat="1" ht="19.5" thickBot="1" x14ac:dyDescent="0.35">
      <c r="A132" s="16">
        <v>5</v>
      </c>
      <c r="B132" s="97"/>
      <c r="C132" s="98"/>
      <c r="D132" s="83"/>
      <c r="E132" s="103"/>
      <c r="F132" s="104"/>
    </row>
    <row r="133" spans="1:6" s="10" customFormat="1" ht="18.75" x14ac:dyDescent="0.3">
      <c r="A133" s="14"/>
      <c r="B133" s="13"/>
      <c r="C133" s="12"/>
      <c r="D133" s="12"/>
      <c r="E133" s="11"/>
      <c r="F133" s="11"/>
    </row>
    <row r="134" spans="1:6" s="10" customFormat="1" ht="18.75" x14ac:dyDescent="0.3">
      <c r="A134" s="14"/>
      <c r="B134" s="13"/>
      <c r="C134" s="12"/>
      <c r="D134" s="12"/>
      <c r="E134" s="11"/>
      <c r="F134" s="11"/>
    </row>
    <row r="135" spans="1:6" s="7" customFormat="1" ht="15.75" x14ac:dyDescent="0.25">
      <c r="A135" s="8"/>
      <c r="B135" s="84"/>
      <c r="C135" s="8"/>
      <c r="D135" s="90"/>
      <c r="E135" s="90"/>
      <c r="F135" s="90"/>
    </row>
    <row r="136" spans="1:6" s="7" customFormat="1" ht="15.75" x14ac:dyDescent="0.25">
      <c r="A136" s="8"/>
      <c r="B136" s="8" t="s">
        <v>887</v>
      </c>
      <c r="C136" s="8"/>
      <c r="D136" s="89" t="s">
        <v>886</v>
      </c>
      <c r="E136" s="89"/>
      <c r="F136" s="89"/>
    </row>
    <row r="137" spans="1:6" s="7" customFormat="1" ht="15.75" x14ac:dyDescent="0.25">
      <c r="A137" s="8"/>
      <c r="C137" s="8"/>
      <c r="D137" s="8"/>
    </row>
    <row r="138" spans="1:6" s="7" customFormat="1" ht="15.75" x14ac:dyDescent="0.25">
      <c r="A138" s="8"/>
      <c r="C138" s="8"/>
      <c r="D138" s="8"/>
    </row>
    <row r="139" spans="1:6" s="7" customFormat="1" ht="15.75" x14ac:dyDescent="0.25">
      <c r="A139" s="8"/>
      <c r="C139" s="8"/>
      <c r="D139" s="8"/>
    </row>
    <row r="140" spans="1:6" s="7" customFormat="1" ht="15.75" x14ac:dyDescent="0.25">
      <c r="A140" s="8"/>
      <c r="C140" s="8"/>
      <c r="D140" s="8"/>
    </row>
    <row r="141" spans="1:6" s="7" customFormat="1" ht="15.75" x14ac:dyDescent="0.25">
      <c r="A141" s="8"/>
      <c r="C141" s="8"/>
      <c r="D141" s="8"/>
    </row>
    <row r="142" spans="1:6" s="7" customFormat="1" ht="15.75" x14ac:dyDescent="0.25">
      <c r="A142" s="8"/>
      <c r="C142" s="8"/>
      <c r="D142" s="8"/>
    </row>
  </sheetData>
  <sheetProtection selectLockedCells="1"/>
  <mergeCells count="26">
    <mergeCell ref="B127:C127"/>
    <mergeCell ref="E127:F127"/>
    <mergeCell ref="E128:F128"/>
    <mergeCell ref="E129:F129"/>
    <mergeCell ref="A1:F1"/>
    <mergeCell ref="A2:F2"/>
    <mergeCell ref="A4:F4"/>
    <mergeCell ref="A8:F8"/>
    <mergeCell ref="A9:F9"/>
    <mergeCell ref="A3:F3"/>
    <mergeCell ref="D136:F136"/>
    <mergeCell ref="D135:F135"/>
    <mergeCell ref="A13:B13"/>
    <mergeCell ref="A12:B12"/>
    <mergeCell ref="A11:B11"/>
    <mergeCell ref="C12:F12"/>
    <mergeCell ref="C11:F11"/>
    <mergeCell ref="B132:C132"/>
    <mergeCell ref="B131:C131"/>
    <mergeCell ref="B130:C130"/>
    <mergeCell ref="E130:F130"/>
    <mergeCell ref="E131:F131"/>
    <mergeCell ref="E132:F132"/>
    <mergeCell ref="E13:F13"/>
    <mergeCell ref="B129:C129"/>
    <mergeCell ref="B128:C128"/>
  </mergeCells>
  <dataValidations count="2">
    <dataValidation type="list" allowBlank="1" showInputMessage="1" showErrorMessage="1" sqref="D106:D125 D128:D132" xr:uid="{00000000-0002-0000-0000-000000000000}">
      <formula1>$D$103:$D$104</formula1>
    </dataValidation>
    <dataValidation type="list" allowBlank="1" showInputMessage="1" showErrorMessage="1" sqref="F106:F120" xr:uid="{00000000-0002-0000-0000-000001000000}">
      <formula1>$F$102:$F$104</formula1>
    </dataValidation>
  </dataValidations>
  <pageMargins left="0.7" right="0.7" top="0.75" bottom="0.75" header="0.3" footer="0.3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2000000}">
          <x14:formula1>
            <xm:f>Data!$N$158:$N$160</xm:f>
          </x14:formula1>
          <xm:sqref>E106</xm:sqref>
        </x14:dataValidation>
        <x14:dataValidation type="list" allowBlank="1" showInputMessage="1" showErrorMessage="1" xr:uid="{00000000-0002-0000-0000-000003000000}">
          <x14:formula1>
            <xm:f>Data!$O$157:$O$159</xm:f>
          </x14:formula1>
          <xm:sqref>E107</xm:sqref>
        </x14:dataValidation>
        <x14:dataValidation type="list" allowBlank="1" showInputMessage="1" showErrorMessage="1" xr:uid="{00000000-0002-0000-0000-000004000000}">
          <x14:formula1>
            <xm:f>Data!$P$157:$P$159</xm:f>
          </x14:formula1>
          <xm:sqref>E108</xm:sqref>
        </x14:dataValidation>
        <x14:dataValidation type="list" allowBlank="1" showInputMessage="1" showErrorMessage="1" xr:uid="{00000000-0002-0000-0000-000005000000}">
          <x14:formula1>
            <xm:f>Data!$Q$157:$Q$159</xm:f>
          </x14:formula1>
          <xm:sqref>E109</xm:sqref>
        </x14:dataValidation>
        <x14:dataValidation type="list" allowBlank="1" showInputMessage="1" showErrorMessage="1" xr:uid="{00000000-0002-0000-0000-000006000000}">
          <x14:formula1>
            <xm:f>Data!$R$157:$R$159</xm:f>
          </x14:formula1>
          <xm:sqref>E110</xm:sqref>
        </x14:dataValidation>
        <x14:dataValidation type="list" allowBlank="1" showInputMessage="1" showErrorMessage="1" xr:uid="{00000000-0002-0000-0000-000007000000}">
          <x14:formula1>
            <xm:f>Data!$S$157:$S$159</xm:f>
          </x14:formula1>
          <xm:sqref>E111</xm:sqref>
        </x14:dataValidation>
        <x14:dataValidation type="list" allowBlank="1" showInputMessage="1" showErrorMessage="1" xr:uid="{00000000-0002-0000-0000-000008000000}">
          <x14:formula1>
            <xm:f>Data!$V$157:$V$159</xm:f>
          </x14:formula1>
          <xm:sqref>E114</xm:sqref>
        </x14:dataValidation>
        <x14:dataValidation type="list" allowBlank="1" showInputMessage="1" showErrorMessage="1" xr:uid="{00000000-0002-0000-0000-000009000000}">
          <x14:formula1>
            <xm:f>Data!$W$157:$W$159</xm:f>
          </x14:formula1>
          <xm:sqref>E115</xm:sqref>
        </x14:dataValidation>
        <x14:dataValidation type="list" allowBlank="1" showInputMessage="1" showErrorMessage="1" xr:uid="{00000000-0002-0000-0000-00000A000000}">
          <x14:formula1>
            <xm:f>Data!$X$157:$X$159</xm:f>
          </x14:formula1>
          <xm:sqref>E116</xm:sqref>
        </x14:dataValidation>
        <x14:dataValidation type="list" allowBlank="1" showInputMessage="1" showErrorMessage="1" xr:uid="{00000000-0002-0000-0000-00000B000000}">
          <x14:formula1>
            <xm:f>Data!$Y$157:$Y$159</xm:f>
          </x14:formula1>
          <xm:sqref>E117</xm:sqref>
        </x14:dataValidation>
        <x14:dataValidation type="list" allowBlank="1" showInputMessage="1" showErrorMessage="1" xr:uid="{00000000-0002-0000-0000-00000C000000}">
          <x14:formula1>
            <xm:f>Data!$Z$157:$Z$159</xm:f>
          </x14:formula1>
          <xm:sqref>E118</xm:sqref>
        </x14:dataValidation>
        <x14:dataValidation type="list" allowBlank="1" showInputMessage="1" showErrorMessage="1" xr:uid="{00000000-0002-0000-0000-00000D000000}">
          <x14:formula1>
            <xm:f>Data!$AA$157:$AA$159</xm:f>
          </x14:formula1>
          <xm:sqref>E119</xm:sqref>
        </x14:dataValidation>
        <x14:dataValidation type="list" allowBlank="1" showInputMessage="1" showErrorMessage="1" xr:uid="{00000000-0002-0000-0000-00000E000000}">
          <x14:formula1>
            <xm:f>Data!$AB$157:$AB$159</xm:f>
          </x14:formula1>
          <xm:sqref>E120</xm:sqref>
        </x14:dataValidation>
        <x14:dataValidation type="list" allowBlank="1" showInputMessage="1" showErrorMessage="1" prompt="You can click and search the athletes on the drop-down, or you can type and it will autofill the athletes names._x000a__x000a_If an athlete doesn't have an ID number, please use spots 16-20_x000a__x000a_If you're struggling to use this entry form, use the old one in the next tab" xr:uid="{00000000-0002-0000-0000-00000F000000}">
          <x14:formula1>
            <xm:f>Data!$O$61:$O$150</xm:f>
          </x14:formula1>
          <xm:sqref>B106:B120</xm:sqref>
        </x14:dataValidation>
        <x14:dataValidation type="list" allowBlank="1" showInputMessage="1" showErrorMessage="1" prompt="Please choose your federation from the list. If your federation is not on the list, please use the Old Form." xr:uid="{00000000-0002-0000-0000-000010000000}">
          <x14:formula1>
            <xm:f>Data!$N$7:$N$47</xm:f>
          </x14:formula1>
          <xm:sqref>C11:F11</xm:sqref>
        </x14:dataValidation>
        <x14:dataValidation type="list" allowBlank="1" showInputMessage="1" showErrorMessage="1" xr:uid="{00000000-0002-0000-0000-000011000000}">
          <x14:formula1>
            <xm:f>Data!$T$157:$T$159</xm:f>
          </x14:formula1>
          <xm:sqref>E112</xm:sqref>
        </x14:dataValidation>
        <x14:dataValidation type="list" allowBlank="1" showInputMessage="1" showErrorMessage="1" xr:uid="{00000000-0002-0000-0000-000012000000}">
          <x14:formula1>
            <xm:f>Data!$U$157:$U$159</xm:f>
          </x14:formula1>
          <xm:sqref>E113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32"/>
  <sheetViews>
    <sheetView showGridLines="0" zoomScaleNormal="100" workbookViewId="0">
      <selection activeCell="E96" sqref="E96"/>
    </sheetView>
  </sheetViews>
  <sheetFormatPr defaultRowHeight="15" x14ac:dyDescent="0.25"/>
  <cols>
    <col min="1" max="1" width="7.42578125" style="1" customWidth="1"/>
    <col min="2" max="2" width="31.42578125" bestFit="1" customWidth="1"/>
    <col min="3" max="3" width="18" style="1" bestFit="1" customWidth="1"/>
    <col min="4" max="4" width="13.5703125" style="1" customWidth="1"/>
    <col min="5" max="5" width="30.85546875" customWidth="1"/>
    <col min="6" max="6" width="19.140625" customWidth="1"/>
  </cols>
  <sheetData>
    <row r="1" spans="1:6" ht="21" x14ac:dyDescent="0.35">
      <c r="A1" s="115"/>
      <c r="B1" s="115"/>
      <c r="C1" s="115"/>
      <c r="D1" s="115"/>
      <c r="E1" s="115"/>
      <c r="F1" s="115"/>
    </row>
    <row r="2" spans="1:6" ht="23.25" x14ac:dyDescent="0.35">
      <c r="A2" s="116" t="s">
        <v>1235</v>
      </c>
      <c r="B2" s="116"/>
      <c r="C2" s="116"/>
      <c r="D2" s="116"/>
      <c r="E2" s="116"/>
      <c r="F2" s="116"/>
    </row>
    <row r="3" spans="1:6" ht="23.25" x14ac:dyDescent="0.35">
      <c r="A3" s="118" t="s">
        <v>1237</v>
      </c>
      <c r="B3" s="115"/>
      <c r="C3" s="115"/>
      <c r="D3" s="115"/>
      <c r="E3" s="115"/>
      <c r="F3" s="115"/>
    </row>
    <row r="4" spans="1:6" ht="21" x14ac:dyDescent="0.35">
      <c r="A4" s="115" t="s">
        <v>1236</v>
      </c>
      <c r="B4" s="115"/>
      <c r="C4" s="115"/>
      <c r="D4" s="115"/>
      <c r="E4" s="115"/>
      <c r="F4" s="115"/>
    </row>
    <row r="5" spans="1:6" x14ac:dyDescent="0.25">
      <c r="A5" s="36"/>
    </row>
    <row r="6" spans="1:6" x14ac:dyDescent="0.25">
      <c r="A6" s="36" t="s">
        <v>1238</v>
      </c>
    </row>
    <row r="7" spans="1:6" x14ac:dyDescent="0.25">
      <c r="A7" s="36" t="s">
        <v>896</v>
      </c>
    </row>
    <row r="8" spans="1:6" ht="21" x14ac:dyDescent="0.35">
      <c r="A8" s="115" t="s">
        <v>895</v>
      </c>
      <c r="B8" s="115"/>
      <c r="C8" s="115"/>
      <c r="D8" s="115"/>
      <c r="E8" s="115"/>
      <c r="F8" s="115"/>
    </row>
    <row r="9" spans="1:6" ht="45" customHeight="1" x14ac:dyDescent="0.25">
      <c r="A9" s="117" t="s">
        <v>1333</v>
      </c>
      <c r="B9" s="117"/>
      <c r="C9" s="117"/>
      <c r="D9" s="117"/>
      <c r="E9" s="117"/>
      <c r="F9" s="117"/>
    </row>
    <row r="10" spans="1:6" ht="15" customHeight="1" thickBot="1" x14ac:dyDescent="0.4">
      <c r="A10" s="35"/>
      <c r="B10" s="35"/>
      <c r="C10" s="35"/>
      <c r="D10" s="35"/>
      <c r="E10" s="35"/>
      <c r="F10" s="35"/>
    </row>
    <row r="11" spans="1:6" s="7" customFormat="1" ht="16.5" thickBot="1" x14ac:dyDescent="0.3">
      <c r="A11" s="119" t="s">
        <v>894</v>
      </c>
      <c r="B11" s="120"/>
      <c r="C11" s="121"/>
      <c r="D11" s="122"/>
      <c r="E11" s="122"/>
      <c r="F11" s="123"/>
    </row>
    <row r="12" spans="1:6" s="7" customFormat="1" ht="16.5" thickBot="1" x14ac:dyDescent="0.3">
      <c r="A12" s="119" t="s">
        <v>893</v>
      </c>
      <c r="B12" s="120"/>
      <c r="C12" s="121"/>
      <c r="D12" s="122"/>
      <c r="E12" s="122"/>
      <c r="F12" s="123"/>
    </row>
    <row r="13" spans="1:6" s="7" customFormat="1" ht="16.5" thickBot="1" x14ac:dyDescent="0.3">
      <c r="A13" s="119" t="s">
        <v>892</v>
      </c>
      <c r="B13" s="124"/>
      <c r="C13" s="34"/>
      <c r="D13" s="33" t="s">
        <v>891</v>
      </c>
      <c r="E13" s="125"/>
      <c r="F13" s="126"/>
    </row>
    <row r="14" spans="1:6" ht="15.75" thickBot="1" x14ac:dyDescent="0.3"/>
    <row r="15" spans="1:6" ht="15.75" hidden="1" thickBot="1" x14ac:dyDescent="0.3">
      <c r="A15" s="1">
        <v>80</v>
      </c>
      <c r="B15" t="str">
        <f>VLOOKUP(A15,Data!$N$61:$O$140,2,FALSE)</f>
        <v/>
      </c>
    </row>
    <row r="16" spans="1:6" ht="15.75" hidden="1" thickBot="1" x14ac:dyDescent="0.3">
      <c r="A16" s="1">
        <v>79</v>
      </c>
      <c r="B16" t="str">
        <f>VLOOKUP(A16,Data!$N$61:$O$140,2,FALSE)</f>
        <v/>
      </c>
    </row>
    <row r="17" spans="1:2" ht="15.75" hidden="1" thickBot="1" x14ac:dyDescent="0.3">
      <c r="A17" s="1">
        <v>78</v>
      </c>
      <c r="B17" t="str">
        <f>VLOOKUP(A17,Data!$N$61:$O$140,2,FALSE)</f>
        <v/>
      </c>
    </row>
    <row r="18" spans="1:2" ht="15.75" hidden="1" thickBot="1" x14ac:dyDescent="0.3">
      <c r="A18" s="1">
        <v>77</v>
      </c>
      <c r="B18" t="str">
        <f>VLOOKUP(A18,Data!$N$61:$O$140,2,FALSE)</f>
        <v/>
      </c>
    </row>
    <row r="19" spans="1:2" ht="15.75" hidden="1" thickBot="1" x14ac:dyDescent="0.3">
      <c r="A19" s="1">
        <v>76</v>
      </c>
      <c r="B19" t="str">
        <f>VLOOKUP(A19,Data!$N$61:$O$140,2,FALSE)</f>
        <v/>
      </c>
    </row>
    <row r="20" spans="1:2" ht="15.75" hidden="1" thickBot="1" x14ac:dyDescent="0.3">
      <c r="A20" s="1">
        <v>75</v>
      </c>
      <c r="B20" t="str">
        <f>VLOOKUP(A20,Data!$N$61:$O$140,2,FALSE)</f>
        <v/>
      </c>
    </row>
    <row r="21" spans="1:2" ht="15.75" hidden="1" thickBot="1" x14ac:dyDescent="0.3">
      <c r="A21" s="1">
        <v>74</v>
      </c>
      <c r="B21" t="str">
        <f>VLOOKUP(A21,Data!$N$61:$O$140,2,FALSE)</f>
        <v/>
      </c>
    </row>
    <row r="22" spans="1:2" ht="15.75" hidden="1" thickBot="1" x14ac:dyDescent="0.3">
      <c r="A22" s="1">
        <v>73</v>
      </c>
      <c r="B22" t="str">
        <f>VLOOKUP(A22,Data!$N$61:$O$140,2,FALSE)</f>
        <v/>
      </c>
    </row>
    <row r="23" spans="1:2" ht="15.75" hidden="1" thickBot="1" x14ac:dyDescent="0.3">
      <c r="A23" s="1">
        <v>72</v>
      </c>
      <c r="B23" t="str">
        <f>VLOOKUP(A23,Data!$N$61:$O$140,2,FALSE)</f>
        <v/>
      </c>
    </row>
    <row r="24" spans="1:2" ht="15.75" hidden="1" thickBot="1" x14ac:dyDescent="0.3">
      <c r="A24" s="1">
        <v>71</v>
      </c>
      <c r="B24" t="str">
        <f>VLOOKUP(A24,Data!$N$61:$O$140,2,FALSE)</f>
        <v/>
      </c>
    </row>
    <row r="25" spans="1:2" ht="15.75" hidden="1" thickBot="1" x14ac:dyDescent="0.3">
      <c r="A25" s="1">
        <v>70</v>
      </c>
      <c r="B25" t="str">
        <f>VLOOKUP(A25,Data!$N$61:$O$140,2,FALSE)</f>
        <v/>
      </c>
    </row>
    <row r="26" spans="1:2" ht="15.75" hidden="1" thickBot="1" x14ac:dyDescent="0.3">
      <c r="A26" s="1">
        <v>69</v>
      </c>
      <c r="B26" t="str">
        <f>VLOOKUP(A26,Data!$N$61:$O$140,2,FALSE)</f>
        <v/>
      </c>
    </row>
    <row r="27" spans="1:2" ht="15.75" hidden="1" thickBot="1" x14ac:dyDescent="0.3">
      <c r="A27" s="1">
        <v>68</v>
      </c>
      <c r="B27" t="str">
        <f>VLOOKUP(A27,Data!$N$61:$O$140,2,FALSE)</f>
        <v/>
      </c>
    </row>
    <row r="28" spans="1:2" ht="15.75" hidden="1" thickBot="1" x14ac:dyDescent="0.3">
      <c r="A28" s="1">
        <v>67</v>
      </c>
      <c r="B28" t="str">
        <f>VLOOKUP(A28,Data!$N$61:$O$140,2,FALSE)</f>
        <v/>
      </c>
    </row>
    <row r="29" spans="1:2" ht="15.75" hidden="1" thickBot="1" x14ac:dyDescent="0.3">
      <c r="A29" s="1">
        <v>66</v>
      </c>
      <c r="B29" t="str">
        <f>VLOOKUP(A29,Data!$N$61:$O$140,2,FALSE)</f>
        <v/>
      </c>
    </row>
    <row r="30" spans="1:2" ht="15.75" hidden="1" thickBot="1" x14ac:dyDescent="0.3">
      <c r="A30" s="1">
        <v>65</v>
      </c>
      <c r="B30" t="str">
        <f>VLOOKUP(A30,Data!$N$61:$O$140,2,FALSE)</f>
        <v/>
      </c>
    </row>
    <row r="31" spans="1:2" ht="15.75" hidden="1" thickBot="1" x14ac:dyDescent="0.3">
      <c r="A31" s="1">
        <v>64</v>
      </c>
      <c r="B31" t="str">
        <f>VLOOKUP(A31,Data!$N$61:$O$140,2,FALSE)</f>
        <v/>
      </c>
    </row>
    <row r="32" spans="1:2" ht="15.75" hidden="1" thickBot="1" x14ac:dyDescent="0.3">
      <c r="A32" s="1">
        <v>63</v>
      </c>
      <c r="B32" t="str">
        <f>VLOOKUP(A32,Data!$N$61:$O$140,2,FALSE)</f>
        <v/>
      </c>
    </row>
    <row r="33" spans="1:2" ht="15.75" hidden="1" thickBot="1" x14ac:dyDescent="0.3">
      <c r="A33" s="1">
        <v>62</v>
      </c>
      <c r="B33" t="str">
        <f>VLOOKUP(A33,Data!$N$61:$O$140,2,FALSE)</f>
        <v/>
      </c>
    </row>
    <row r="34" spans="1:2" ht="15.75" hidden="1" thickBot="1" x14ac:dyDescent="0.3">
      <c r="A34" s="1">
        <v>61</v>
      </c>
      <c r="B34" t="str">
        <f>VLOOKUP(A34,Data!$N$61:$O$140,2,FALSE)</f>
        <v/>
      </c>
    </row>
    <row r="35" spans="1:2" ht="15.75" hidden="1" thickBot="1" x14ac:dyDescent="0.3">
      <c r="A35" s="1">
        <v>60</v>
      </c>
      <c r="B35" t="str">
        <f>VLOOKUP(A35,Data!$N$61:$O$140,2,FALSE)</f>
        <v/>
      </c>
    </row>
    <row r="36" spans="1:2" ht="15.75" hidden="1" thickBot="1" x14ac:dyDescent="0.3">
      <c r="A36" s="1">
        <v>59</v>
      </c>
      <c r="B36" t="str">
        <f>VLOOKUP(A36,Data!$N$61:$O$140,2,FALSE)</f>
        <v/>
      </c>
    </row>
    <row r="37" spans="1:2" ht="15.75" hidden="1" thickBot="1" x14ac:dyDescent="0.3">
      <c r="A37" s="1">
        <v>58</v>
      </c>
      <c r="B37" t="str">
        <f>VLOOKUP(A37,Data!$N$61:$O$140,2,FALSE)</f>
        <v/>
      </c>
    </row>
    <row r="38" spans="1:2" ht="15.75" hidden="1" thickBot="1" x14ac:dyDescent="0.3">
      <c r="A38" s="1">
        <v>57</v>
      </c>
      <c r="B38" t="str">
        <f>VLOOKUP(A38,Data!$N$61:$O$140,2,FALSE)</f>
        <v/>
      </c>
    </row>
    <row r="39" spans="1:2" ht="15.75" hidden="1" thickBot="1" x14ac:dyDescent="0.3">
      <c r="A39" s="1">
        <v>56</v>
      </c>
      <c r="B39" t="str">
        <f>VLOOKUP(A39,Data!$N$61:$O$140,2,FALSE)</f>
        <v/>
      </c>
    </row>
    <row r="40" spans="1:2" ht="15.75" hidden="1" thickBot="1" x14ac:dyDescent="0.3">
      <c r="A40" s="1">
        <v>55</v>
      </c>
      <c r="B40" t="str">
        <f>VLOOKUP(A40,Data!$N$61:$O$140,2,FALSE)</f>
        <v/>
      </c>
    </row>
    <row r="41" spans="1:2" ht="15.75" hidden="1" thickBot="1" x14ac:dyDescent="0.3">
      <c r="A41" s="1">
        <v>54</v>
      </c>
      <c r="B41" t="str">
        <f>VLOOKUP(A41,Data!$N$61:$O$140,2,FALSE)</f>
        <v/>
      </c>
    </row>
    <row r="42" spans="1:2" ht="15.75" hidden="1" thickBot="1" x14ac:dyDescent="0.3">
      <c r="A42" s="1">
        <v>53</v>
      </c>
      <c r="B42" t="str">
        <f>VLOOKUP(A42,Data!$N$61:$O$140,2,FALSE)</f>
        <v/>
      </c>
    </row>
    <row r="43" spans="1:2" ht="15.75" hidden="1" thickBot="1" x14ac:dyDescent="0.3">
      <c r="A43" s="1">
        <v>52</v>
      </c>
      <c r="B43" t="str">
        <f>VLOOKUP(A43,Data!$N$61:$O$140,2,FALSE)</f>
        <v/>
      </c>
    </row>
    <row r="44" spans="1:2" ht="15.75" hidden="1" thickBot="1" x14ac:dyDescent="0.3">
      <c r="A44" s="1">
        <v>51</v>
      </c>
      <c r="B44" t="str">
        <f>VLOOKUP(A44,Data!$N$61:$O$140,2,FALSE)</f>
        <v/>
      </c>
    </row>
    <row r="45" spans="1:2" ht="15.75" hidden="1" thickBot="1" x14ac:dyDescent="0.3">
      <c r="A45" s="1">
        <v>50</v>
      </c>
      <c r="B45" t="str">
        <f>VLOOKUP(A45,Data!$N$61:$O$140,2,FALSE)</f>
        <v/>
      </c>
    </row>
    <row r="46" spans="1:2" ht="15.75" hidden="1" thickBot="1" x14ac:dyDescent="0.3">
      <c r="A46" s="1">
        <v>49</v>
      </c>
      <c r="B46" t="str">
        <f>VLOOKUP(A46,Data!$N$61:$O$140,2,FALSE)</f>
        <v/>
      </c>
    </row>
    <row r="47" spans="1:2" ht="15.75" hidden="1" thickBot="1" x14ac:dyDescent="0.3">
      <c r="A47" s="1">
        <v>48</v>
      </c>
      <c r="B47" t="str">
        <f>VLOOKUP(A47,Data!$N$61:$O$140,2,FALSE)</f>
        <v/>
      </c>
    </row>
    <row r="48" spans="1:2" ht="15.75" hidden="1" thickBot="1" x14ac:dyDescent="0.3">
      <c r="A48" s="1">
        <v>47</v>
      </c>
      <c r="B48" t="str">
        <f>VLOOKUP(A48,Data!$N$61:$O$140,2,FALSE)</f>
        <v/>
      </c>
    </row>
    <row r="49" spans="1:2" ht="15.75" hidden="1" thickBot="1" x14ac:dyDescent="0.3">
      <c r="A49" s="1">
        <v>46</v>
      </c>
      <c r="B49" t="str">
        <f>VLOOKUP(A49,Data!$N$61:$O$140,2,FALSE)</f>
        <v/>
      </c>
    </row>
    <row r="50" spans="1:2" ht="15.75" hidden="1" thickBot="1" x14ac:dyDescent="0.3">
      <c r="A50" s="1">
        <v>45</v>
      </c>
      <c r="B50" t="str">
        <f>VLOOKUP(A50,Data!$N$61:$O$140,2,FALSE)</f>
        <v/>
      </c>
    </row>
    <row r="51" spans="1:2" ht="15.75" hidden="1" thickBot="1" x14ac:dyDescent="0.3">
      <c r="A51" s="1">
        <v>44</v>
      </c>
      <c r="B51" t="str">
        <f>VLOOKUP(A51,Data!$N$61:$O$140,2,FALSE)</f>
        <v/>
      </c>
    </row>
    <row r="52" spans="1:2" ht="15.75" hidden="1" thickBot="1" x14ac:dyDescent="0.3">
      <c r="A52" s="1">
        <v>43</v>
      </c>
      <c r="B52" t="str">
        <f>VLOOKUP(A52,Data!$N$61:$O$140,2,FALSE)</f>
        <v/>
      </c>
    </row>
    <row r="53" spans="1:2" ht="15.75" hidden="1" thickBot="1" x14ac:dyDescent="0.3">
      <c r="A53" s="1">
        <v>42</v>
      </c>
      <c r="B53" t="str">
        <f>VLOOKUP(A53,Data!$N$61:$O$140,2,FALSE)</f>
        <v/>
      </c>
    </row>
    <row r="54" spans="1:2" ht="15.75" hidden="1" thickBot="1" x14ac:dyDescent="0.3">
      <c r="A54" s="1">
        <v>41</v>
      </c>
      <c r="B54" t="str">
        <f>VLOOKUP(A54,Data!$N$61:$O$140,2,FALSE)</f>
        <v/>
      </c>
    </row>
    <row r="55" spans="1:2" ht="15.75" hidden="1" thickBot="1" x14ac:dyDescent="0.3">
      <c r="A55" s="1">
        <v>40</v>
      </c>
      <c r="B55" t="str">
        <f>VLOOKUP(A55,Data!$N$61:$O$140,2,FALSE)</f>
        <v/>
      </c>
    </row>
    <row r="56" spans="1:2" ht="15.75" hidden="1" thickBot="1" x14ac:dyDescent="0.3">
      <c r="A56" s="1">
        <v>39</v>
      </c>
      <c r="B56" t="str">
        <f>VLOOKUP(A56,Data!$N$61:$O$140,2,FALSE)</f>
        <v/>
      </c>
    </row>
    <row r="57" spans="1:2" ht="15.75" hidden="1" thickBot="1" x14ac:dyDescent="0.3">
      <c r="A57" s="1">
        <v>38</v>
      </c>
      <c r="B57" t="str">
        <f>VLOOKUP(A57,Data!$N$61:$O$140,2,FALSE)</f>
        <v/>
      </c>
    </row>
    <row r="58" spans="1:2" ht="15.75" hidden="1" thickBot="1" x14ac:dyDescent="0.3">
      <c r="A58" s="1">
        <v>37</v>
      </c>
      <c r="B58" t="str">
        <f>VLOOKUP(A58,Data!$N$61:$O$140,2,FALSE)</f>
        <v/>
      </c>
    </row>
    <row r="59" spans="1:2" ht="15.75" hidden="1" thickBot="1" x14ac:dyDescent="0.3">
      <c r="A59" s="1">
        <v>36</v>
      </c>
      <c r="B59" t="str">
        <f>VLOOKUP(A59,Data!$N$61:$O$140,2,FALSE)</f>
        <v/>
      </c>
    </row>
    <row r="60" spans="1:2" ht="15.75" hidden="1" thickBot="1" x14ac:dyDescent="0.3">
      <c r="A60" s="1">
        <v>35</v>
      </c>
      <c r="B60" t="str">
        <f>VLOOKUP(A60,Data!$N$61:$O$140,2,FALSE)</f>
        <v/>
      </c>
    </row>
    <row r="61" spans="1:2" ht="15.75" hidden="1" thickBot="1" x14ac:dyDescent="0.3">
      <c r="A61" s="1">
        <v>34</v>
      </c>
      <c r="B61" t="str">
        <f>VLOOKUP(A61,Data!$N$61:$O$140,2,FALSE)</f>
        <v/>
      </c>
    </row>
    <row r="62" spans="1:2" ht="15.75" hidden="1" thickBot="1" x14ac:dyDescent="0.3">
      <c r="A62" s="1">
        <v>33</v>
      </c>
      <c r="B62" t="str">
        <f>VLOOKUP(A62,Data!$N$61:$O$140,2,FALSE)</f>
        <v/>
      </c>
    </row>
    <row r="63" spans="1:2" ht="15.75" hidden="1" thickBot="1" x14ac:dyDescent="0.3">
      <c r="A63" s="1">
        <v>32</v>
      </c>
      <c r="B63" t="str">
        <f>VLOOKUP(A63,Data!$N$61:$O$140,2,FALSE)</f>
        <v/>
      </c>
    </row>
    <row r="64" spans="1:2" ht="15.75" hidden="1" thickBot="1" x14ac:dyDescent="0.3">
      <c r="A64" s="1">
        <v>31</v>
      </c>
      <c r="B64" t="str">
        <f>VLOOKUP(A64,Data!$N$61:$O$140,2,FALSE)</f>
        <v/>
      </c>
    </row>
    <row r="65" spans="1:2" ht="15.75" hidden="1" thickBot="1" x14ac:dyDescent="0.3">
      <c r="A65" s="1">
        <v>30</v>
      </c>
      <c r="B65" t="str">
        <f>VLOOKUP(A65,Data!$N$61:$O$140,2,FALSE)</f>
        <v/>
      </c>
    </row>
    <row r="66" spans="1:2" ht="15.75" hidden="1" thickBot="1" x14ac:dyDescent="0.3">
      <c r="A66" s="1">
        <v>29</v>
      </c>
      <c r="B66" t="str">
        <f>VLOOKUP(A66,Data!$N$61:$O$140,2,FALSE)</f>
        <v/>
      </c>
    </row>
    <row r="67" spans="1:2" ht="15.75" hidden="1" thickBot="1" x14ac:dyDescent="0.3">
      <c r="A67" s="1">
        <v>28</v>
      </c>
      <c r="B67" t="str">
        <f>VLOOKUP(A67,Data!$N$61:$O$140,2,FALSE)</f>
        <v/>
      </c>
    </row>
    <row r="68" spans="1:2" ht="15.75" hidden="1" thickBot="1" x14ac:dyDescent="0.3">
      <c r="A68" s="1">
        <v>27</v>
      </c>
      <c r="B68" t="str">
        <f>VLOOKUP(A68,Data!$N$61:$O$140,2,FALSE)</f>
        <v/>
      </c>
    </row>
    <row r="69" spans="1:2" ht="15.75" hidden="1" thickBot="1" x14ac:dyDescent="0.3">
      <c r="A69" s="1">
        <v>26</v>
      </c>
      <c r="B69" t="str">
        <f>VLOOKUP(A69,Data!$N$61:$O$140,2,FALSE)</f>
        <v/>
      </c>
    </row>
    <row r="70" spans="1:2" ht="15.75" hidden="1" thickBot="1" x14ac:dyDescent="0.3">
      <c r="A70" s="1">
        <v>25</v>
      </c>
      <c r="B70" t="str">
        <f>VLOOKUP(A70,Data!$N$61:$O$140,2,FALSE)</f>
        <v/>
      </c>
    </row>
    <row r="71" spans="1:2" ht="15.75" hidden="1" thickBot="1" x14ac:dyDescent="0.3">
      <c r="A71" s="1">
        <v>24</v>
      </c>
      <c r="B71" t="str">
        <f>VLOOKUP(A71,Data!$N$61:$O$140,2,FALSE)</f>
        <v/>
      </c>
    </row>
    <row r="72" spans="1:2" ht="15.75" hidden="1" thickBot="1" x14ac:dyDescent="0.3">
      <c r="A72" s="1">
        <v>23</v>
      </c>
      <c r="B72" t="str">
        <f>VLOOKUP(A72,Data!$N$61:$O$140,2,FALSE)</f>
        <v/>
      </c>
    </row>
    <row r="73" spans="1:2" ht="15.75" hidden="1" thickBot="1" x14ac:dyDescent="0.3">
      <c r="A73" s="1">
        <v>22</v>
      </c>
      <c r="B73" t="str">
        <f>VLOOKUP(A73,Data!$N$61:$O$140,2,FALSE)</f>
        <v/>
      </c>
    </row>
    <row r="74" spans="1:2" ht="15.75" hidden="1" thickBot="1" x14ac:dyDescent="0.3">
      <c r="A74" s="1">
        <v>21</v>
      </c>
      <c r="B74" t="str">
        <f>VLOOKUP(A74,Data!$N$61:$O$140,2,FALSE)</f>
        <v/>
      </c>
    </row>
    <row r="75" spans="1:2" ht="15.75" hidden="1" thickBot="1" x14ac:dyDescent="0.3">
      <c r="A75" s="1">
        <v>20</v>
      </c>
      <c r="B75" t="str">
        <f>VLOOKUP(A75,Data!$N$61:$O$140,2,FALSE)</f>
        <v/>
      </c>
    </row>
    <row r="76" spans="1:2" ht="15.75" hidden="1" thickBot="1" x14ac:dyDescent="0.3">
      <c r="A76" s="1">
        <v>19</v>
      </c>
      <c r="B76" t="str">
        <f>VLOOKUP(A76,Data!$N$61:$O$140,2,FALSE)</f>
        <v/>
      </c>
    </row>
    <row r="77" spans="1:2" ht="15.75" hidden="1" thickBot="1" x14ac:dyDescent="0.3">
      <c r="A77" s="1">
        <v>18</v>
      </c>
      <c r="B77" t="str">
        <f>VLOOKUP(A77,Data!$N$61:$O$140,2,FALSE)</f>
        <v/>
      </c>
    </row>
    <row r="78" spans="1:2" ht="15.75" hidden="1" thickBot="1" x14ac:dyDescent="0.3">
      <c r="A78" s="1">
        <v>17</v>
      </c>
      <c r="B78" t="str">
        <f>VLOOKUP(A78,Data!$N$61:$O$140,2,FALSE)</f>
        <v/>
      </c>
    </row>
    <row r="79" spans="1:2" ht="15.75" hidden="1" thickBot="1" x14ac:dyDescent="0.3">
      <c r="A79" s="1">
        <v>16</v>
      </c>
      <c r="B79" t="str">
        <f>VLOOKUP(A79,Data!$N$61:$O$140,2,FALSE)</f>
        <v/>
      </c>
    </row>
    <row r="80" spans="1:2" ht="15.75" hidden="1" thickBot="1" x14ac:dyDescent="0.3">
      <c r="A80" s="1">
        <v>15</v>
      </c>
      <c r="B80" t="str">
        <f>VLOOKUP(A80,Data!$N$61:$O$140,2,FALSE)</f>
        <v/>
      </c>
    </row>
    <row r="81" spans="1:6" ht="15.75" hidden="1" thickBot="1" x14ac:dyDescent="0.3">
      <c r="A81" s="1">
        <v>14</v>
      </c>
      <c r="B81" t="str">
        <f>VLOOKUP(A81,Data!$N$61:$O$140,2,FALSE)</f>
        <v/>
      </c>
    </row>
    <row r="82" spans="1:6" ht="15.75" hidden="1" thickBot="1" x14ac:dyDescent="0.3">
      <c r="A82" s="1">
        <v>13</v>
      </c>
      <c r="B82" t="str">
        <f>VLOOKUP(A82,Data!$N$61:$O$140,2,FALSE)</f>
        <v/>
      </c>
    </row>
    <row r="83" spans="1:6" ht="15.75" hidden="1" thickBot="1" x14ac:dyDescent="0.3">
      <c r="A83" s="1">
        <v>12</v>
      </c>
      <c r="B83" t="str">
        <f>VLOOKUP(A83,Data!$N$61:$O$140,2,FALSE)</f>
        <v/>
      </c>
    </row>
    <row r="84" spans="1:6" ht="15.75" hidden="1" thickBot="1" x14ac:dyDescent="0.3">
      <c r="A84" s="1">
        <v>11</v>
      </c>
      <c r="B84" t="str">
        <f>VLOOKUP(A84,Data!$N$61:$O$140,2,FALSE)</f>
        <v/>
      </c>
    </row>
    <row r="85" spans="1:6" ht="15.75" hidden="1" thickBot="1" x14ac:dyDescent="0.3">
      <c r="A85" s="1">
        <v>10</v>
      </c>
      <c r="B85" t="str">
        <f>VLOOKUP(A85,Data!$N$61:$O$140,2,FALSE)</f>
        <v/>
      </c>
    </row>
    <row r="86" spans="1:6" ht="15.75" hidden="1" thickBot="1" x14ac:dyDescent="0.3">
      <c r="A86" s="1">
        <v>9</v>
      </c>
      <c r="B86" t="str">
        <f>VLOOKUP(A86,Data!$N$61:$O$140,2,FALSE)</f>
        <v/>
      </c>
    </row>
    <row r="87" spans="1:6" ht="15.75" hidden="1" thickBot="1" x14ac:dyDescent="0.3">
      <c r="A87" s="1">
        <v>8</v>
      </c>
      <c r="B87" t="str">
        <f>VLOOKUP(A87,Data!$N$61:$O$140,2,FALSE)</f>
        <v/>
      </c>
    </row>
    <row r="88" spans="1:6" ht="15.75" hidden="1" thickBot="1" x14ac:dyDescent="0.3">
      <c r="A88" s="1">
        <v>7</v>
      </c>
      <c r="B88" t="str">
        <f>VLOOKUP(A88,Data!$N$61:$O$140,2,FALSE)</f>
        <v/>
      </c>
    </row>
    <row r="89" spans="1:6" ht="15.75" hidden="1" thickBot="1" x14ac:dyDescent="0.3">
      <c r="A89" s="1">
        <v>6</v>
      </c>
      <c r="B89" t="str">
        <f>VLOOKUP(A89,Data!$N$61:$O$140,2,FALSE)</f>
        <v/>
      </c>
    </row>
    <row r="90" spans="1:6" ht="15.75" hidden="1" thickBot="1" x14ac:dyDescent="0.3">
      <c r="A90" s="1">
        <v>5</v>
      </c>
      <c r="B90" t="str">
        <f>VLOOKUP(A90,Data!$N$61:$O$140,2,FALSE)</f>
        <v/>
      </c>
    </row>
    <row r="91" spans="1:6" ht="15.75" hidden="1" thickBot="1" x14ac:dyDescent="0.3">
      <c r="A91" s="1">
        <v>4</v>
      </c>
      <c r="B91" t="str">
        <f>VLOOKUP(A91,Data!$N$61:$O$140,2,FALSE)</f>
        <v/>
      </c>
    </row>
    <row r="92" spans="1:6" ht="15.75" hidden="1" thickBot="1" x14ac:dyDescent="0.3">
      <c r="A92" s="1">
        <v>3</v>
      </c>
      <c r="B92" t="str">
        <f>VLOOKUP(A92,Data!$N$61:$O$140,2,FALSE)</f>
        <v/>
      </c>
    </row>
    <row r="93" spans="1:6" ht="15.75" hidden="1" thickBot="1" x14ac:dyDescent="0.3">
      <c r="A93" s="1">
        <v>2</v>
      </c>
      <c r="B93" t="str">
        <f>VLOOKUP(A93,Data!$N$61:$O$140,2,FALSE)</f>
        <v/>
      </c>
    </row>
    <row r="94" spans="1:6" ht="15.75" hidden="1" thickBot="1" x14ac:dyDescent="0.3">
      <c r="A94" s="1">
        <v>1</v>
      </c>
      <c r="B94" t="str">
        <f>VLOOKUP(A94,Data!$N$61:$O$140,2,FALSE)</f>
        <v/>
      </c>
    </row>
    <row r="95" spans="1:6" s="30" customFormat="1" ht="34.5" thickBot="1" x14ac:dyDescent="0.3">
      <c r="A95" s="20" t="s">
        <v>890</v>
      </c>
      <c r="B95" s="32" t="s">
        <v>889</v>
      </c>
      <c r="C95" s="19" t="s">
        <v>1337</v>
      </c>
      <c r="D95" s="19" t="s">
        <v>1336</v>
      </c>
      <c r="E95" s="31" t="s">
        <v>1335</v>
      </c>
      <c r="F95" s="31" t="s">
        <v>1334</v>
      </c>
    </row>
    <row r="96" spans="1:6" s="10" customFormat="1" ht="18.75" x14ac:dyDescent="0.3">
      <c r="A96" s="29">
        <v>1</v>
      </c>
      <c r="B96" s="28"/>
      <c r="C96" s="27"/>
      <c r="D96" s="27"/>
      <c r="E96" s="26"/>
      <c r="F96" s="26"/>
    </row>
    <row r="97" spans="1:6" s="10" customFormat="1" ht="18.75" x14ac:dyDescent="0.3">
      <c r="A97" s="18">
        <v>2</v>
      </c>
      <c r="B97" s="25"/>
      <c r="C97" s="17"/>
      <c r="D97" s="17"/>
      <c r="E97" s="24"/>
      <c r="F97" s="24"/>
    </row>
    <row r="98" spans="1:6" s="10" customFormat="1" ht="18.75" x14ac:dyDescent="0.3">
      <c r="A98" s="18">
        <v>3</v>
      </c>
      <c r="B98" s="25"/>
      <c r="C98" s="17"/>
      <c r="D98" s="17"/>
      <c r="E98" s="24"/>
      <c r="F98" s="24"/>
    </row>
    <row r="99" spans="1:6" s="10" customFormat="1" ht="18.75" x14ac:dyDescent="0.3">
      <c r="A99" s="18">
        <v>4</v>
      </c>
      <c r="B99" s="25"/>
      <c r="C99" s="17"/>
      <c r="D99" s="17"/>
      <c r="E99" s="24"/>
      <c r="F99" s="24"/>
    </row>
    <row r="100" spans="1:6" s="10" customFormat="1" ht="18.75" x14ac:dyDescent="0.3">
      <c r="A100" s="18">
        <v>5</v>
      </c>
      <c r="B100" s="25"/>
      <c r="C100" s="17"/>
      <c r="D100" s="17"/>
      <c r="E100" s="24"/>
      <c r="F100" s="24"/>
    </row>
    <row r="101" spans="1:6" s="10" customFormat="1" ht="18.75" x14ac:dyDescent="0.3">
      <c r="A101" s="18">
        <v>6</v>
      </c>
      <c r="B101" s="25"/>
      <c r="C101" s="17"/>
      <c r="D101" s="17"/>
      <c r="E101" s="24"/>
      <c r="F101" s="24"/>
    </row>
    <row r="102" spans="1:6" s="10" customFormat="1" ht="18.75" x14ac:dyDescent="0.3">
      <c r="A102" s="18">
        <v>7</v>
      </c>
      <c r="B102" s="25"/>
      <c r="C102" s="17"/>
      <c r="D102" s="17"/>
      <c r="E102" s="24"/>
      <c r="F102" s="24"/>
    </row>
    <row r="103" spans="1:6" s="10" customFormat="1" ht="18.75" x14ac:dyDescent="0.3">
      <c r="A103" s="18">
        <v>8</v>
      </c>
      <c r="B103" s="25"/>
      <c r="C103" s="17"/>
      <c r="D103" s="17"/>
      <c r="E103" s="24"/>
      <c r="F103" s="24"/>
    </row>
    <row r="104" spans="1:6" s="10" customFormat="1" ht="18.75" x14ac:dyDescent="0.3">
      <c r="A104" s="18">
        <v>9</v>
      </c>
      <c r="B104" s="25"/>
      <c r="C104" s="17"/>
      <c r="D104" s="17"/>
      <c r="E104" s="24"/>
      <c r="F104" s="24"/>
    </row>
    <row r="105" spans="1:6" s="10" customFormat="1" ht="18.75" x14ac:dyDescent="0.3">
      <c r="A105" s="18">
        <v>10</v>
      </c>
      <c r="B105" s="25"/>
      <c r="C105" s="17"/>
      <c r="D105" s="17"/>
      <c r="E105" s="24"/>
      <c r="F105" s="24"/>
    </row>
    <row r="106" spans="1:6" s="10" customFormat="1" ht="18.75" x14ac:dyDescent="0.3">
      <c r="A106" s="18">
        <v>11</v>
      </c>
      <c r="B106" s="25"/>
      <c r="C106" s="17"/>
      <c r="D106" s="17"/>
      <c r="E106" s="24"/>
      <c r="F106" s="24"/>
    </row>
    <row r="107" spans="1:6" s="10" customFormat="1" ht="18.75" x14ac:dyDescent="0.3">
      <c r="A107" s="18">
        <v>12</v>
      </c>
      <c r="B107" s="25"/>
      <c r="C107" s="17"/>
      <c r="D107" s="17"/>
      <c r="E107" s="24"/>
      <c r="F107" s="24"/>
    </row>
    <row r="108" spans="1:6" s="10" customFormat="1" ht="18.75" x14ac:dyDescent="0.3">
      <c r="A108" s="18">
        <v>13</v>
      </c>
      <c r="B108" s="25"/>
      <c r="C108" s="17"/>
      <c r="D108" s="17"/>
      <c r="E108" s="24"/>
      <c r="F108" s="24"/>
    </row>
    <row r="109" spans="1:6" s="10" customFormat="1" ht="18.75" x14ac:dyDescent="0.3">
      <c r="A109" s="18">
        <v>14</v>
      </c>
      <c r="B109" s="25"/>
      <c r="C109" s="17"/>
      <c r="D109" s="17"/>
      <c r="E109" s="24"/>
      <c r="F109" s="24"/>
    </row>
    <row r="110" spans="1:6" s="10" customFormat="1" ht="19.5" thickBot="1" x14ac:dyDescent="0.35">
      <c r="A110" s="41">
        <v>15</v>
      </c>
      <c r="B110" s="42"/>
      <c r="C110" s="43"/>
      <c r="D110" s="43"/>
      <c r="E110" s="44"/>
      <c r="F110" s="44"/>
    </row>
    <row r="111" spans="1:6" s="10" customFormat="1" ht="18.75" x14ac:dyDescent="0.3">
      <c r="A111" s="45">
        <v>16</v>
      </c>
      <c r="B111" s="46"/>
      <c r="C111" s="47"/>
      <c r="D111" s="47"/>
      <c r="E111" s="51"/>
      <c r="F111" s="48"/>
    </row>
    <row r="112" spans="1:6" s="10" customFormat="1" ht="18.75" x14ac:dyDescent="0.3">
      <c r="A112" s="18">
        <v>17</v>
      </c>
      <c r="B112" s="25"/>
      <c r="C112" s="17"/>
      <c r="D112" s="17"/>
      <c r="E112" s="52"/>
      <c r="F112" s="49"/>
    </row>
    <row r="113" spans="1:6" s="10" customFormat="1" ht="18.75" x14ac:dyDescent="0.3">
      <c r="A113" s="18">
        <v>18</v>
      </c>
      <c r="B113" s="25"/>
      <c r="C113" s="17"/>
      <c r="D113" s="17"/>
      <c r="E113" s="52"/>
      <c r="F113" s="49"/>
    </row>
    <row r="114" spans="1:6" s="10" customFormat="1" ht="18.75" x14ac:dyDescent="0.3">
      <c r="A114" s="18">
        <v>19</v>
      </c>
      <c r="B114" s="25"/>
      <c r="C114" s="17"/>
      <c r="D114" s="17"/>
      <c r="E114" s="52"/>
      <c r="F114" s="49"/>
    </row>
    <row r="115" spans="1:6" s="10" customFormat="1" ht="19.5" thickBot="1" x14ac:dyDescent="0.35">
      <c r="A115" s="16">
        <v>20</v>
      </c>
      <c r="B115" s="23"/>
      <c r="C115" s="15"/>
      <c r="D115" s="15"/>
      <c r="E115" s="53"/>
      <c r="F115" s="50"/>
    </row>
    <row r="116" spans="1:6" s="10" customFormat="1" ht="19.5" thickBot="1" x14ac:dyDescent="0.35">
      <c r="A116" s="22"/>
      <c r="B116" s="13"/>
      <c r="C116" s="21"/>
      <c r="D116" s="21"/>
      <c r="E116" s="21"/>
      <c r="F116" s="21"/>
    </row>
    <row r="117" spans="1:6" s="10" customFormat="1" ht="34.5" thickBot="1" x14ac:dyDescent="0.35">
      <c r="A117" s="20" t="s">
        <v>890</v>
      </c>
      <c r="B117" s="109" t="s">
        <v>889</v>
      </c>
      <c r="C117" s="110"/>
      <c r="D117" s="19" t="s">
        <v>1336</v>
      </c>
      <c r="E117" s="111" t="s">
        <v>888</v>
      </c>
      <c r="F117" s="112"/>
    </row>
    <row r="118" spans="1:6" s="10" customFormat="1" ht="18.75" x14ac:dyDescent="0.3">
      <c r="A118" s="18">
        <v>1</v>
      </c>
      <c r="B118" s="127"/>
      <c r="C118" s="128"/>
      <c r="D118" s="17"/>
      <c r="E118" s="129"/>
      <c r="F118" s="130"/>
    </row>
    <row r="119" spans="1:6" s="10" customFormat="1" ht="18.75" x14ac:dyDescent="0.3">
      <c r="A119" s="18">
        <v>2</v>
      </c>
      <c r="B119" s="131"/>
      <c r="C119" s="132"/>
      <c r="D119" s="17"/>
      <c r="E119" s="133"/>
      <c r="F119" s="134"/>
    </row>
    <row r="120" spans="1:6" s="10" customFormat="1" ht="18.75" x14ac:dyDescent="0.3">
      <c r="A120" s="18">
        <v>3</v>
      </c>
      <c r="B120" s="131"/>
      <c r="C120" s="132"/>
      <c r="D120" s="17"/>
      <c r="E120" s="133"/>
      <c r="F120" s="134"/>
    </row>
    <row r="121" spans="1:6" s="10" customFormat="1" ht="18.75" x14ac:dyDescent="0.3">
      <c r="A121" s="18">
        <v>4</v>
      </c>
      <c r="B121" s="131"/>
      <c r="C121" s="132"/>
      <c r="D121" s="17"/>
      <c r="E121" s="133"/>
      <c r="F121" s="134"/>
    </row>
    <row r="122" spans="1:6" s="10" customFormat="1" ht="19.5" thickBot="1" x14ac:dyDescent="0.35">
      <c r="A122" s="16">
        <v>5</v>
      </c>
      <c r="B122" s="136"/>
      <c r="C122" s="137"/>
      <c r="D122" s="15"/>
      <c r="E122" s="138"/>
      <c r="F122" s="139"/>
    </row>
    <row r="123" spans="1:6" s="10" customFormat="1" ht="18.75" x14ac:dyDescent="0.3">
      <c r="A123" s="14"/>
      <c r="B123" s="13"/>
      <c r="C123" s="12"/>
      <c r="D123" s="12"/>
      <c r="E123" s="11"/>
      <c r="F123" s="11"/>
    </row>
    <row r="124" spans="1:6" s="10" customFormat="1" ht="18.75" x14ac:dyDescent="0.3">
      <c r="A124" s="14"/>
      <c r="B124" s="13"/>
      <c r="C124" s="12"/>
      <c r="D124" s="12"/>
      <c r="E124" s="11"/>
      <c r="F124" s="11"/>
    </row>
    <row r="125" spans="1:6" s="7" customFormat="1" ht="15.75" x14ac:dyDescent="0.25">
      <c r="A125" s="8"/>
      <c r="B125" s="9"/>
      <c r="C125" s="8"/>
      <c r="D125" s="135"/>
      <c r="E125" s="135"/>
      <c r="F125" s="135"/>
    </row>
    <row r="126" spans="1:6" s="7" customFormat="1" ht="15.75" x14ac:dyDescent="0.25">
      <c r="A126" s="8"/>
      <c r="B126" s="8" t="s">
        <v>887</v>
      </c>
      <c r="C126" s="8"/>
      <c r="D126" s="89" t="s">
        <v>886</v>
      </c>
      <c r="E126" s="89"/>
      <c r="F126" s="89"/>
    </row>
    <row r="127" spans="1:6" s="7" customFormat="1" ht="15.75" x14ac:dyDescent="0.25">
      <c r="A127" s="8"/>
      <c r="C127" s="8"/>
      <c r="D127" s="8"/>
    </row>
    <row r="128" spans="1:6" s="7" customFormat="1" ht="15.75" x14ac:dyDescent="0.25">
      <c r="A128" s="8"/>
      <c r="C128" s="8"/>
      <c r="D128" s="8"/>
    </row>
    <row r="129" spans="1:4" s="7" customFormat="1" ht="15.75" x14ac:dyDescent="0.25">
      <c r="A129" s="8"/>
      <c r="C129" s="8"/>
      <c r="D129" s="8"/>
    </row>
    <row r="130" spans="1:4" s="7" customFormat="1" ht="15.75" x14ac:dyDescent="0.25">
      <c r="A130" s="8"/>
      <c r="C130" s="8"/>
      <c r="D130" s="8"/>
    </row>
    <row r="131" spans="1:4" s="7" customFormat="1" ht="15.75" x14ac:dyDescent="0.25">
      <c r="A131" s="8"/>
      <c r="C131" s="8"/>
      <c r="D131" s="8"/>
    </row>
    <row r="132" spans="1:4" s="7" customFormat="1" ht="15.75" x14ac:dyDescent="0.25">
      <c r="A132" s="8"/>
      <c r="C132" s="8"/>
      <c r="D132" s="8"/>
    </row>
  </sheetData>
  <mergeCells count="26">
    <mergeCell ref="D125:F125"/>
    <mergeCell ref="D126:F126"/>
    <mergeCell ref="B120:C120"/>
    <mergeCell ref="E120:F120"/>
    <mergeCell ref="B121:C121"/>
    <mergeCell ref="E121:F121"/>
    <mergeCell ref="B122:C122"/>
    <mergeCell ref="E122:F122"/>
    <mergeCell ref="B117:C117"/>
    <mergeCell ref="E117:F117"/>
    <mergeCell ref="B118:C118"/>
    <mergeCell ref="E118:F118"/>
    <mergeCell ref="B119:C119"/>
    <mergeCell ref="E119:F119"/>
    <mergeCell ref="A11:B11"/>
    <mergeCell ref="C11:F11"/>
    <mergeCell ref="A12:B12"/>
    <mergeCell ref="C12:F12"/>
    <mergeCell ref="A13:B13"/>
    <mergeCell ref="E13:F13"/>
    <mergeCell ref="A9:F9"/>
    <mergeCell ref="A1:F1"/>
    <mergeCell ref="A2:F2"/>
    <mergeCell ref="A3:F3"/>
    <mergeCell ref="A4:F4"/>
    <mergeCell ref="A8:F8"/>
  </mergeCells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762"/>
  <sheetViews>
    <sheetView workbookViewId="0">
      <selection activeCell="G58" sqref="G58"/>
    </sheetView>
  </sheetViews>
  <sheetFormatPr defaultRowHeight="15" x14ac:dyDescent="0.25"/>
  <cols>
    <col min="1" max="1" width="9.140625" style="1"/>
    <col min="2" max="2" width="11.42578125" customWidth="1"/>
    <col min="3" max="3" width="21.140625" bestFit="1" customWidth="1"/>
    <col min="4" max="4" width="19" bestFit="1" customWidth="1"/>
    <col min="5" max="7" width="9.140625" style="1"/>
    <col min="8" max="8" width="19.42578125" style="2" bestFit="1" customWidth="1"/>
    <col min="9" max="9" width="6.7109375" style="3" customWidth="1"/>
    <col min="10" max="10" width="12" style="4" customWidth="1"/>
    <col min="11" max="11" width="10.42578125" style="1" bestFit="1" customWidth="1"/>
    <col min="12" max="13" width="9.140625" style="1"/>
    <col min="14" max="14" width="32" customWidth="1"/>
    <col min="15" max="16" width="5.85546875" customWidth="1"/>
    <col min="17" max="17" width="32.7109375" bestFit="1" customWidth="1"/>
    <col min="19" max="19" width="36.7109375" customWidth="1"/>
  </cols>
  <sheetData>
    <row r="1" spans="2:22" x14ac:dyDescent="0.25">
      <c r="G1" s="55"/>
      <c r="H1" s="56" t="s">
        <v>1328</v>
      </c>
      <c r="I1" s="3" t="s">
        <v>878</v>
      </c>
      <c r="J1" s="68">
        <v>46200</v>
      </c>
      <c r="K1" s="67" t="s">
        <v>1331</v>
      </c>
    </row>
    <row r="2" spans="2:22" x14ac:dyDescent="0.25">
      <c r="G2" s="55" t="s">
        <v>1329</v>
      </c>
      <c r="H2" s="66">
        <v>18</v>
      </c>
      <c r="I2" s="3" t="s">
        <v>1211</v>
      </c>
      <c r="J2" s="88">
        <f>DATE(YEAR(J$1)-H2,MONTH(J$1),DAY(J$1))</f>
        <v>39626</v>
      </c>
      <c r="K2" s="40"/>
    </row>
    <row r="3" spans="2:22" x14ac:dyDescent="0.25">
      <c r="G3" s="55" t="s">
        <v>1329</v>
      </c>
      <c r="H3" s="66">
        <v>23</v>
      </c>
      <c r="I3" s="3" t="s">
        <v>1212</v>
      </c>
      <c r="J3" s="88">
        <f t="shared" ref="J3:J4" si="0">DATE(YEAR(J$1)-H3,MONTH(J$1),DAY(J$1))</f>
        <v>37799</v>
      </c>
      <c r="K3" s="40"/>
    </row>
    <row r="4" spans="2:22" x14ac:dyDescent="0.25">
      <c r="G4" s="55" t="s">
        <v>1330</v>
      </c>
      <c r="H4" s="66">
        <v>50</v>
      </c>
      <c r="I4" s="3" t="s">
        <v>1213</v>
      </c>
      <c r="J4" s="88">
        <f t="shared" si="0"/>
        <v>27938</v>
      </c>
      <c r="K4" s="40"/>
    </row>
    <row r="5" spans="2:22" x14ac:dyDescent="0.25">
      <c r="J5" s="69" t="s">
        <v>1332</v>
      </c>
      <c r="K5" s="40"/>
      <c r="N5" s="140" t="s">
        <v>897</v>
      </c>
      <c r="O5" s="140"/>
      <c r="P5" s="140"/>
      <c r="Q5" s="140"/>
    </row>
    <row r="6" spans="2:22" x14ac:dyDescent="0.25">
      <c r="C6" s="5" t="s">
        <v>1256</v>
      </c>
      <c r="D6" s="5" t="s">
        <v>1257</v>
      </c>
      <c r="E6" s="6" t="s">
        <v>1258</v>
      </c>
      <c r="F6" s="54" t="s">
        <v>881</v>
      </c>
      <c r="G6" s="54" t="s">
        <v>902</v>
      </c>
      <c r="H6" s="55" t="s">
        <v>1259</v>
      </c>
      <c r="I6" s="55" t="s">
        <v>1260</v>
      </c>
      <c r="J6" s="56" t="s">
        <v>1261</v>
      </c>
      <c r="K6" s="6"/>
      <c r="L6" s="57" t="s">
        <v>1262</v>
      </c>
      <c r="M6" s="58"/>
      <c r="N6" s="86" t="s">
        <v>902</v>
      </c>
      <c r="O6" s="86"/>
      <c r="P6" s="86"/>
      <c r="Q6" s="86"/>
    </row>
    <row r="7" spans="2:22" x14ac:dyDescent="0.25">
      <c r="B7" t="str">
        <f>IFERROR(IF(AND(VLOOKUP('Entry Form'!$C$11,Data!$N$7:$O$47,2,FALSE)=Data!E7,COUNTIF(Data!$E$7:E7,Data!E7)=1),1,IF(E7&lt;&gt;E6,"",B6+1)),"")</f>
        <v/>
      </c>
      <c r="C7" s="5" t="s">
        <v>1123</v>
      </c>
      <c r="D7" s="5" t="s">
        <v>939</v>
      </c>
      <c r="E7" s="6" t="s">
        <v>940</v>
      </c>
      <c r="F7" s="54"/>
      <c r="G7" s="54" t="s">
        <v>1264</v>
      </c>
      <c r="H7" s="59" t="s">
        <v>1027</v>
      </c>
      <c r="I7" s="59" t="str">
        <f>MID(H7,6,1)</f>
        <v>M</v>
      </c>
      <c r="J7" s="56">
        <f t="shared" ref="J7:J70" si="1">DATEVALUE(MID(H7,11,4)&amp;"-"&amp;MID(H7,9,2)&amp;"-"&amp;MID(H7,7,2))</f>
        <v>21446</v>
      </c>
      <c r="K7" s="6" t="str">
        <f>I7</f>
        <v>M</v>
      </c>
      <c r="L7" s="6" t="str">
        <f>IF(J7&gt;=$J$3,$I$3,IF(J7&lt;=$J$4,$I$4&amp;I7,""))</f>
        <v>SM</v>
      </c>
      <c r="M7" s="6" t="str">
        <f>IF(J7&gt;=$J$2,$I$2,"")</f>
        <v/>
      </c>
      <c r="N7" s="86" t="s">
        <v>1240</v>
      </c>
      <c r="O7" s="85" t="s">
        <v>940</v>
      </c>
      <c r="P7" s="86">
        <f t="shared" ref="P7" si="2">COUNTIF(E:E,O7)</f>
        <v>1</v>
      </c>
      <c r="Q7" s="86"/>
      <c r="U7" s="1" t="s">
        <v>940</v>
      </c>
      <c r="V7">
        <f t="shared" ref="V7:V31" si="3">COUNTIF($O$7:$O$59,U7)</f>
        <v>1</v>
      </c>
    </row>
    <row r="8" spans="2:22" x14ac:dyDescent="0.25">
      <c r="B8" t="str">
        <f>IFERROR(IF(AND(VLOOKUP('Entry Form'!$C$11,Data!$N$7:$O$47,2,FALSE)=Data!E8,COUNTIF(Data!$E$7:E8,Data!E8)=1),1,IF(E8&lt;&gt;E7,"",B7+1)),"")</f>
        <v/>
      </c>
      <c r="C8" s="5" t="s">
        <v>591</v>
      </c>
      <c r="D8" s="5" t="s">
        <v>0</v>
      </c>
      <c r="E8" s="6" t="s">
        <v>1</v>
      </c>
      <c r="F8" s="54" t="s">
        <v>1264</v>
      </c>
      <c r="G8" s="54"/>
      <c r="H8" s="59" t="s">
        <v>34</v>
      </c>
      <c r="I8" s="59" t="str">
        <f>MID(H8,6,1)</f>
        <v>M</v>
      </c>
      <c r="J8" s="56">
        <f t="shared" si="1"/>
        <v>34514</v>
      </c>
      <c r="K8" s="6" t="str">
        <f t="shared" ref="K8:K70" si="4">I8</f>
        <v>M</v>
      </c>
      <c r="L8" s="6" t="str">
        <f t="shared" ref="L8:L71" si="5">IF(J8&gt;=$J$3,$I$3,IF(J8&lt;=$J$4,$I$4&amp;I8,""))</f>
        <v/>
      </c>
      <c r="M8" s="6" t="str">
        <f t="shared" ref="M8:M71" si="6">IF(J8&gt;=$J$2,$I$2,"")</f>
        <v/>
      </c>
      <c r="N8" s="86" t="s">
        <v>898</v>
      </c>
      <c r="O8" s="85" t="s">
        <v>1</v>
      </c>
      <c r="P8" s="86">
        <f t="shared" ref="P8:P47" si="7">COUNTIF(E:E,O8)</f>
        <v>49</v>
      </c>
      <c r="Q8" s="86"/>
      <c r="U8" s="1" t="s">
        <v>1</v>
      </c>
      <c r="V8">
        <f t="shared" si="3"/>
        <v>1</v>
      </c>
    </row>
    <row r="9" spans="2:22" x14ac:dyDescent="0.25">
      <c r="B9" t="str">
        <f>IFERROR(IF(AND(VLOOKUP('Entry Form'!$C$11,Data!$N$7:$O$47,2,FALSE)=Data!E9,COUNTIF(Data!$E$7:E9,Data!E9)=1),1,IF(E9&lt;&gt;E8,"",B8+1)),"")</f>
        <v/>
      </c>
      <c r="C9" s="5" t="s">
        <v>592</v>
      </c>
      <c r="D9" s="5" t="s">
        <v>3</v>
      </c>
      <c r="E9" s="6" t="s">
        <v>1</v>
      </c>
      <c r="F9" s="54" t="s">
        <v>1264</v>
      </c>
      <c r="G9" s="54"/>
      <c r="H9" s="55" t="s">
        <v>36</v>
      </c>
      <c r="I9" s="59" t="str">
        <f>MID(H9,6,1)</f>
        <v>M</v>
      </c>
      <c r="J9" s="56">
        <f t="shared" si="1"/>
        <v>23027</v>
      </c>
      <c r="K9" s="6" t="str">
        <f t="shared" si="4"/>
        <v>M</v>
      </c>
      <c r="L9" s="6" t="str">
        <f t="shared" si="5"/>
        <v>SM</v>
      </c>
      <c r="M9" s="6" t="str">
        <f t="shared" si="6"/>
        <v/>
      </c>
      <c r="N9" s="86" t="s">
        <v>899</v>
      </c>
      <c r="O9" s="85" t="s">
        <v>71</v>
      </c>
      <c r="P9" s="86">
        <f t="shared" si="7"/>
        <v>14</v>
      </c>
      <c r="Q9" s="86"/>
      <c r="U9" s="1" t="s">
        <v>71</v>
      </c>
      <c r="V9">
        <f t="shared" si="3"/>
        <v>1</v>
      </c>
    </row>
    <row r="10" spans="2:22" x14ac:dyDescent="0.25">
      <c r="B10" t="str">
        <f>IFERROR(IF(AND(VLOOKUP('Entry Form'!$C$11,Data!$N$7:$O$47,2,FALSE)=Data!E10,COUNTIF(Data!$E$7:E10,Data!E10)=1),1,IF(E10&lt;&gt;E9,"",B9+1)),"")</f>
        <v/>
      </c>
      <c r="C10" s="5" t="s">
        <v>592</v>
      </c>
      <c r="D10" s="5" t="s">
        <v>4</v>
      </c>
      <c r="E10" s="6" t="s">
        <v>1</v>
      </c>
      <c r="F10" s="54" t="s">
        <v>1264</v>
      </c>
      <c r="G10" s="54"/>
      <c r="H10" s="59" t="s">
        <v>37</v>
      </c>
      <c r="I10" s="59" t="str">
        <f>MID(H10,6,1)</f>
        <v>W</v>
      </c>
      <c r="J10" s="56">
        <f t="shared" si="1"/>
        <v>35264</v>
      </c>
      <c r="K10" s="6" t="str">
        <f t="shared" si="4"/>
        <v>W</v>
      </c>
      <c r="L10" s="6" t="str">
        <f t="shared" si="5"/>
        <v/>
      </c>
      <c r="M10" s="6" t="str">
        <f t="shared" si="6"/>
        <v/>
      </c>
      <c r="N10" s="86" t="s">
        <v>1242</v>
      </c>
      <c r="O10" s="85" t="s">
        <v>942</v>
      </c>
      <c r="P10" s="86">
        <f t="shared" si="7"/>
        <v>1</v>
      </c>
      <c r="Q10" s="86"/>
      <c r="U10" s="1" t="s">
        <v>942</v>
      </c>
      <c r="V10">
        <f t="shared" si="3"/>
        <v>1</v>
      </c>
    </row>
    <row r="11" spans="2:22" x14ac:dyDescent="0.25">
      <c r="B11" t="str">
        <f>IFERROR(IF(AND(VLOOKUP('Entry Form'!$C$11,Data!$N$7:$O$47,2,FALSE)=Data!E11,COUNTIF(Data!$E$7:E11,Data!E11)=1),1,IF(E11&lt;&gt;E10,"",B10+1)),"")</f>
        <v/>
      </c>
      <c r="C11" s="5" t="s">
        <v>1266</v>
      </c>
      <c r="D11" s="5" t="s">
        <v>1267</v>
      </c>
      <c r="E11" s="6" t="s">
        <v>1</v>
      </c>
      <c r="F11" s="54" t="s">
        <v>1264</v>
      </c>
      <c r="G11" s="54"/>
      <c r="H11" s="55" t="s">
        <v>1268</v>
      </c>
      <c r="I11" s="55" t="s">
        <v>1263</v>
      </c>
      <c r="J11" s="56">
        <f t="shared" si="1"/>
        <v>38791</v>
      </c>
      <c r="K11" s="6" t="str">
        <f t="shared" si="4"/>
        <v>M</v>
      </c>
      <c r="L11" s="6" t="str">
        <f t="shared" si="5"/>
        <v>J</v>
      </c>
      <c r="M11" s="6" t="str">
        <f t="shared" si="6"/>
        <v/>
      </c>
      <c r="N11" s="86" t="s">
        <v>1243</v>
      </c>
      <c r="O11" s="85" t="s">
        <v>944</v>
      </c>
      <c r="P11" s="86">
        <f t="shared" si="7"/>
        <v>2</v>
      </c>
      <c r="Q11" s="86"/>
      <c r="U11" s="1" t="s">
        <v>944</v>
      </c>
      <c r="V11">
        <f t="shared" si="3"/>
        <v>1</v>
      </c>
    </row>
    <row r="12" spans="2:22" x14ac:dyDescent="0.25">
      <c r="B12" t="str">
        <f>IFERROR(IF(AND(VLOOKUP('Entry Form'!$C$11,Data!$N$7:$O$47,2,FALSE)=Data!E12,COUNTIF(Data!$E$7:E12,Data!E12)=1),1,IF(E12&lt;&gt;E11,"",B11+1)),"")</f>
        <v/>
      </c>
      <c r="C12" s="5" t="s">
        <v>1266</v>
      </c>
      <c r="D12" s="5" t="s">
        <v>1269</v>
      </c>
      <c r="E12" s="6" t="s">
        <v>1</v>
      </c>
      <c r="F12" s="54" t="s">
        <v>1264</v>
      </c>
      <c r="G12" s="54"/>
      <c r="H12" s="55" t="s">
        <v>1270</v>
      </c>
      <c r="I12" s="55" t="s">
        <v>1263</v>
      </c>
      <c r="J12" s="56">
        <f t="shared" si="1"/>
        <v>39745</v>
      </c>
      <c r="K12" s="6" t="str">
        <f t="shared" si="4"/>
        <v>M</v>
      </c>
      <c r="L12" s="6" t="str">
        <f t="shared" si="5"/>
        <v>J</v>
      </c>
      <c r="M12" s="6" t="str">
        <f t="shared" si="6"/>
        <v>C</v>
      </c>
      <c r="N12" s="86" t="s">
        <v>1244</v>
      </c>
      <c r="O12" s="85" t="s">
        <v>947</v>
      </c>
      <c r="P12" s="86">
        <f t="shared" si="7"/>
        <v>1</v>
      </c>
      <c r="Q12" s="86"/>
      <c r="U12" s="1" t="s">
        <v>947</v>
      </c>
      <c r="V12">
        <f t="shared" si="3"/>
        <v>1</v>
      </c>
    </row>
    <row r="13" spans="2:22" x14ac:dyDescent="0.25">
      <c r="B13" t="str">
        <f>IFERROR(IF(AND(VLOOKUP('Entry Form'!$C$11,Data!$N$7:$O$47,2,FALSE)=Data!E13,COUNTIF(Data!$E$7:E13,Data!E13)=1),1,IF(E13&lt;&gt;E12,"",B12+1)),"")</f>
        <v/>
      </c>
      <c r="C13" s="5" t="s">
        <v>1271</v>
      </c>
      <c r="D13" s="5" t="s">
        <v>1272</v>
      </c>
      <c r="E13" s="6" t="s">
        <v>1</v>
      </c>
      <c r="F13" s="54" t="s">
        <v>1264</v>
      </c>
      <c r="G13" s="54"/>
      <c r="H13" s="55" t="s">
        <v>1273</v>
      </c>
      <c r="I13" s="55" t="s">
        <v>1263</v>
      </c>
      <c r="J13" s="56">
        <f t="shared" si="1"/>
        <v>38549</v>
      </c>
      <c r="K13" s="6" t="str">
        <f t="shared" si="4"/>
        <v>M</v>
      </c>
      <c r="L13" s="6" t="str">
        <f t="shared" si="5"/>
        <v>J</v>
      </c>
      <c r="M13" s="6" t="str">
        <f t="shared" si="6"/>
        <v/>
      </c>
      <c r="N13" s="86" t="s">
        <v>1250</v>
      </c>
      <c r="O13" s="85" t="s">
        <v>948</v>
      </c>
      <c r="P13" s="86">
        <f t="shared" si="7"/>
        <v>1</v>
      </c>
      <c r="Q13" s="86"/>
      <c r="U13" s="1" t="s">
        <v>948</v>
      </c>
      <c r="V13">
        <f t="shared" si="3"/>
        <v>1</v>
      </c>
    </row>
    <row r="14" spans="2:22" x14ac:dyDescent="0.25">
      <c r="B14" t="str">
        <f>IFERROR(IF(AND(VLOOKUP('Entry Form'!$C$11,Data!$N$7:$O$47,2,FALSE)=Data!E14,COUNTIF(Data!$E$7:E14,Data!E14)=1),1,IF(E14&lt;&gt;E13,"",B13+1)),"")</f>
        <v/>
      </c>
      <c r="C14" s="5" t="s">
        <v>593</v>
      </c>
      <c r="D14" s="5" t="s">
        <v>5</v>
      </c>
      <c r="E14" s="6" t="s">
        <v>1</v>
      </c>
      <c r="F14" s="54"/>
      <c r="G14" s="54" t="s">
        <v>1264</v>
      </c>
      <c r="H14" s="59" t="s">
        <v>38</v>
      </c>
      <c r="I14" s="59" t="str">
        <f t="shared" ref="I14:I31" si="8">MID(H14,6,1)</f>
        <v>M</v>
      </c>
      <c r="J14" s="56">
        <f t="shared" si="1"/>
        <v>25257</v>
      </c>
      <c r="K14" s="6" t="str">
        <f t="shared" si="4"/>
        <v>M</v>
      </c>
      <c r="L14" s="6" t="str">
        <f t="shared" si="5"/>
        <v>SM</v>
      </c>
      <c r="M14" s="6" t="str">
        <f t="shared" si="6"/>
        <v/>
      </c>
      <c r="N14" s="86" t="s">
        <v>901</v>
      </c>
      <c r="O14" s="85" t="s">
        <v>100</v>
      </c>
      <c r="P14" s="86">
        <f t="shared" si="7"/>
        <v>47</v>
      </c>
      <c r="Q14" s="86"/>
      <c r="U14" s="1" t="s">
        <v>100</v>
      </c>
      <c r="V14">
        <f t="shared" si="3"/>
        <v>1</v>
      </c>
    </row>
    <row r="15" spans="2:22" x14ac:dyDescent="0.25">
      <c r="B15" t="str">
        <f>IFERROR(IF(AND(VLOOKUP('Entry Form'!$C$11,Data!$N$7:$O$47,2,FALSE)=Data!E15,COUNTIF(Data!$E$7:E15,Data!E15)=1),1,IF(E15&lt;&gt;E14,"",B14+1)),"")</f>
        <v/>
      </c>
      <c r="C15" s="5" t="s">
        <v>594</v>
      </c>
      <c r="D15" s="5" t="s">
        <v>6</v>
      </c>
      <c r="E15" s="6" t="s">
        <v>1</v>
      </c>
      <c r="F15" s="54"/>
      <c r="G15" s="54" t="s">
        <v>1264</v>
      </c>
      <c r="H15" s="59" t="s">
        <v>39</v>
      </c>
      <c r="I15" s="59" t="str">
        <f t="shared" si="8"/>
        <v>M</v>
      </c>
      <c r="J15" s="56">
        <f t="shared" si="1"/>
        <v>21591</v>
      </c>
      <c r="K15" s="6" t="str">
        <f t="shared" si="4"/>
        <v>M</v>
      </c>
      <c r="L15" s="6" t="str">
        <f t="shared" si="5"/>
        <v>SM</v>
      </c>
      <c r="M15" s="6" t="str">
        <f t="shared" si="6"/>
        <v/>
      </c>
      <c r="N15" s="86" t="s">
        <v>1245</v>
      </c>
      <c r="O15" s="85" t="s">
        <v>950</v>
      </c>
      <c r="P15" s="86">
        <f t="shared" si="7"/>
        <v>1</v>
      </c>
      <c r="Q15" s="86"/>
      <c r="U15" s="1" t="s">
        <v>950</v>
      </c>
      <c r="V15">
        <f t="shared" si="3"/>
        <v>1</v>
      </c>
    </row>
    <row r="16" spans="2:22" x14ac:dyDescent="0.25">
      <c r="B16" t="str">
        <f>IFERROR(IF(AND(VLOOKUP('Entry Form'!$C$11,Data!$N$7:$O$47,2,FALSE)=Data!E16,COUNTIF(Data!$E$7:E16,Data!E16)=1),1,IF(E16&lt;&gt;E15,"",B15+1)),"")</f>
        <v/>
      </c>
      <c r="C16" s="5" t="s">
        <v>595</v>
      </c>
      <c r="D16" s="5" t="s">
        <v>7</v>
      </c>
      <c r="E16" s="6" t="s">
        <v>1</v>
      </c>
      <c r="F16" s="54" t="s">
        <v>1264</v>
      </c>
      <c r="G16" s="54" t="s">
        <v>1264</v>
      </c>
      <c r="H16" s="59" t="s">
        <v>40</v>
      </c>
      <c r="I16" s="59" t="str">
        <f t="shared" si="8"/>
        <v>M</v>
      </c>
      <c r="J16" s="56">
        <f t="shared" si="1"/>
        <v>33934</v>
      </c>
      <c r="K16" s="6" t="str">
        <f t="shared" si="4"/>
        <v>M</v>
      </c>
      <c r="L16" s="6" t="str">
        <f t="shared" si="5"/>
        <v/>
      </c>
      <c r="M16" s="6" t="str">
        <f t="shared" si="6"/>
        <v/>
      </c>
      <c r="N16" s="86" t="s">
        <v>1251</v>
      </c>
      <c r="O16" s="85" t="s">
        <v>171</v>
      </c>
      <c r="P16" s="86">
        <f t="shared" si="7"/>
        <v>60</v>
      </c>
      <c r="Q16" s="86"/>
      <c r="U16" s="1" t="s">
        <v>171</v>
      </c>
      <c r="V16">
        <f t="shared" si="3"/>
        <v>2</v>
      </c>
    </row>
    <row r="17" spans="1:22" x14ac:dyDescent="0.25">
      <c r="B17" t="str">
        <f>IFERROR(IF(AND(VLOOKUP('Entry Form'!$C$11,Data!$N$7:$O$47,2,FALSE)=Data!E17,COUNTIF(Data!$E$7:E17,Data!E17)=1),1,IF(E17&lt;&gt;E16,"",B16+1)),"")</f>
        <v/>
      </c>
      <c r="C17" s="60" t="s">
        <v>1265</v>
      </c>
      <c r="D17" s="5" t="s">
        <v>2</v>
      </c>
      <c r="E17" s="6" t="s">
        <v>1</v>
      </c>
      <c r="F17" s="54" t="s">
        <v>1264</v>
      </c>
      <c r="G17" s="54"/>
      <c r="H17" s="59" t="s">
        <v>35</v>
      </c>
      <c r="I17" s="59" t="str">
        <f t="shared" si="8"/>
        <v>W</v>
      </c>
      <c r="J17" s="56">
        <f t="shared" si="1"/>
        <v>33781</v>
      </c>
      <c r="K17" s="6" t="str">
        <f t="shared" si="4"/>
        <v>W</v>
      </c>
      <c r="L17" s="6" t="str">
        <f t="shared" si="5"/>
        <v/>
      </c>
      <c r="M17" s="6" t="str">
        <f t="shared" si="6"/>
        <v/>
      </c>
      <c r="N17" s="86" t="s">
        <v>1252</v>
      </c>
      <c r="O17" s="85" t="s">
        <v>171</v>
      </c>
      <c r="P17" s="86">
        <f t="shared" si="7"/>
        <v>60</v>
      </c>
      <c r="Q17" s="86"/>
      <c r="U17" s="1" t="s">
        <v>273</v>
      </c>
      <c r="V17">
        <f t="shared" si="3"/>
        <v>1</v>
      </c>
    </row>
    <row r="18" spans="1:22" x14ac:dyDescent="0.25">
      <c r="B18" t="str">
        <f>IFERROR(IF(AND(VLOOKUP('Entry Form'!$C$11,Data!$N$7:$O$47,2,FALSE)=Data!E18,COUNTIF(Data!$E$7:E18,Data!E18)=1),1,IF(E18&lt;&gt;E17,"",B17+1)),"")</f>
        <v/>
      </c>
      <c r="C18" s="5" t="s">
        <v>625</v>
      </c>
      <c r="D18" s="5" t="s">
        <v>21</v>
      </c>
      <c r="E18" s="6" t="s">
        <v>1</v>
      </c>
      <c r="F18" s="54" t="s">
        <v>1264</v>
      </c>
      <c r="G18" s="54"/>
      <c r="H18" s="59" t="s">
        <v>68</v>
      </c>
      <c r="I18" s="59" t="str">
        <f t="shared" si="8"/>
        <v>W</v>
      </c>
      <c r="J18" s="56">
        <f t="shared" si="1"/>
        <v>39013</v>
      </c>
      <c r="K18" s="6" t="str">
        <f t="shared" si="4"/>
        <v>W</v>
      </c>
      <c r="L18" s="6" t="str">
        <f t="shared" si="5"/>
        <v>J</v>
      </c>
      <c r="M18" s="6" t="str">
        <f t="shared" si="6"/>
        <v/>
      </c>
      <c r="N18" s="86" t="s">
        <v>903</v>
      </c>
      <c r="O18" s="85" t="s">
        <v>273</v>
      </c>
      <c r="P18" s="86">
        <f t="shared" si="7"/>
        <v>16</v>
      </c>
      <c r="Q18" s="86"/>
      <c r="U18" s="1" t="s">
        <v>298</v>
      </c>
      <c r="V18">
        <f t="shared" si="3"/>
        <v>1</v>
      </c>
    </row>
    <row r="19" spans="1:22" x14ac:dyDescent="0.25">
      <c r="B19" t="str">
        <f>IFERROR(IF(AND(VLOOKUP('Entry Form'!$C$11,Data!$N$7:$O$47,2,FALSE)=Data!E19,COUNTIF(Data!$E$7:E19,Data!E19)=1),1,IF(E19&lt;&gt;E18,"",B18+1)),"")</f>
        <v/>
      </c>
      <c r="C19" s="5" t="s">
        <v>620</v>
      </c>
      <c r="D19" s="5" t="s">
        <v>29</v>
      </c>
      <c r="E19" s="6" t="s">
        <v>1</v>
      </c>
      <c r="F19" s="54" t="s">
        <v>1264</v>
      </c>
      <c r="G19" s="54"/>
      <c r="H19" s="59" t="s">
        <v>41</v>
      </c>
      <c r="I19" s="59" t="str">
        <f t="shared" si="8"/>
        <v>M</v>
      </c>
      <c r="J19" s="56">
        <f t="shared" si="1"/>
        <v>27177</v>
      </c>
      <c r="K19" s="6" t="str">
        <f t="shared" si="4"/>
        <v>M</v>
      </c>
      <c r="L19" s="6" t="str">
        <f t="shared" si="5"/>
        <v>SM</v>
      </c>
      <c r="M19" s="6" t="str">
        <f t="shared" si="6"/>
        <v/>
      </c>
      <c r="N19" s="86" t="s">
        <v>904</v>
      </c>
      <c r="O19" s="85" t="s">
        <v>1214</v>
      </c>
      <c r="P19" s="86">
        <f t="shared" si="7"/>
        <v>0</v>
      </c>
      <c r="Q19" s="86"/>
      <c r="U19" s="1" t="s">
        <v>407</v>
      </c>
      <c r="V19">
        <f t="shared" si="3"/>
        <v>1</v>
      </c>
    </row>
    <row r="20" spans="1:22" x14ac:dyDescent="0.25">
      <c r="B20" t="str">
        <f>IFERROR(IF(AND(VLOOKUP('Entry Form'!$C$11,Data!$N$7:$O$47,2,FALSE)=Data!E20,COUNTIF(Data!$E$7:E20,Data!E20)=1),1,IF(E20&lt;&gt;E19,"",B19+1)),"")</f>
        <v/>
      </c>
      <c r="C20" s="5" t="s">
        <v>596</v>
      </c>
      <c r="D20" s="5" t="s">
        <v>8</v>
      </c>
      <c r="E20" s="6" t="s">
        <v>1</v>
      </c>
      <c r="F20" s="54" t="s">
        <v>1264</v>
      </c>
      <c r="G20" s="54"/>
      <c r="H20" s="59" t="s">
        <v>936</v>
      </c>
      <c r="I20" s="59" t="str">
        <f t="shared" si="8"/>
        <v>W</v>
      </c>
      <c r="J20" s="56">
        <f t="shared" si="1"/>
        <v>32159</v>
      </c>
      <c r="K20" s="6" t="str">
        <f t="shared" si="4"/>
        <v>W</v>
      </c>
      <c r="L20" s="6" t="str">
        <f t="shared" si="5"/>
        <v/>
      </c>
      <c r="M20" s="6" t="str">
        <f t="shared" si="6"/>
        <v/>
      </c>
      <c r="N20" s="86" t="s">
        <v>905</v>
      </c>
      <c r="O20" s="85" t="s">
        <v>298</v>
      </c>
      <c r="P20" s="86">
        <f t="shared" si="7"/>
        <v>68</v>
      </c>
      <c r="Q20" s="86"/>
      <c r="U20" s="1" t="s">
        <v>962</v>
      </c>
      <c r="V20">
        <f t="shared" si="3"/>
        <v>1</v>
      </c>
    </row>
    <row r="21" spans="1:22" x14ac:dyDescent="0.25">
      <c r="B21" t="str">
        <f>IFERROR(IF(AND(VLOOKUP('Entry Form'!$C$11,Data!$N$7:$O$47,2,FALSE)=Data!E21,COUNTIF(Data!$E$7:E21,Data!E21)=1),1,IF(E21&lt;&gt;E20,"",B20+1)),"")</f>
        <v/>
      </c>
      <c r="C21" s="5" t="s">
        <v>597</v>
      </c>
      <c r="D21" s="5" t="s">
        <v>9</v>
      </c>
      <c r="E21" s="6" t="s">
        <v>1</v>
      </c>
      <c r="F21" s="54" t="s">
        <v>1264</v>
      </c>
      <c r="G21" s="54"/>
      <c r="H21" s="59" t="s">
        <v>937</v>
      </c>
      <c r="I21" s="59" t="str">
        <f t="shared" si="8"/>
        <v>M</v>
      </c>
      <c r="J21" s="56">
        <f t="shared" si="1"/>
        <v>35738</v>
      </c>
      <c r="K21" s="6" t="str">
        <f t="shared" si="4"/>
        <v>M</v>
      </c>
      <c r="L21" s="6" t="str">
        <f t="shared" si="5"/>
        <v/>
      </c>
      <c r="M21" s="6" t="str">
        <f t="shared" si="6"/>
        <v/>
      </c>
      <c r="N21" s="86" t="s">
        <v>1253</v>
      </c>
      <c r="O21" s="85" t="s">
        <v>1226</v>
      </c>
      <c r="P21" s="86">
        <f t="shared" si="7"/>
        <v>0</v>
      </c>
      <c r="Q21" s="86"/>
      <c r="U21" s="1" t="s">
        <v>972</v>
      </c>
      <c r="V21">
        <f t="shared" si="3"/>
        <v>1</v>
      </c>
    </row>
    <row r="22" spans="1:22" ht="15" customHeight="1" x14ac:dyDescent="0.25">
      <c r="B22" t="str">
        <f>IFERROR(IF(AND(VLOOKUP('Entry Form'!$C$11,Data!$N$7:$O$47,2,FALSE)=Data!E22,COUNTIF(Data!$E$7:E22,Data!E22)=1),1,IF(E22&lt;&gt;E21,"",B21+1)),"")</f>
        <v/>
      </c>
      <c r="C22" s="5" t="s">
        <v>598</v>
      </c>
      <c r="D22" s="5" t="s">
        <v>10</v>
      </c>
      <c r="E22" s="6" t="s">
        <v>1</v>
      </c>
      <c r="F22" s="54" t="s">
        <v>1264</v>
      </c>
      <c r="G22" s="54"/>
      <c r="H22" s="59" t="s">
        <v>42</v>
      </c>
      <c r="I22" s="59" t="str">
        <f t="shared" si="8"/>
        <v>M</v>
      </c>
      <c r="J22" s="56">
        <f t="shared" si="1"/>
        <v>35381</v>
      </c>
      <c r="K22" s="6" t="str">
        <f t="shared" si="4"/>
        <v>M</v>
      </c>
      <c r="L22" s="6" t="str">
        <f t="shared" si="5"/>
        <v/>
      </c>
      <c r="M22" s="6" t="str">
        <f t="shared" si="6"/>
        <v/>
      </c>
      <c r="N22" s="86" t="s">
        <v>1254</v>
      </c>
      <c r="O22" s="85" t="s">
        <v>1226</v>
      </c>
      <c r="P22" s="86">
        <f t="shared" si="7"/>
        <v>0</v>
      </c>
      <c r="Q22" s="86"/>
      <c r="U22" s="1" t="s">
        <v>978</v>
      </c>
      <c r="V22">
        <f t="shared" si="3"/>
        <v>1</v>
      </c>
    </row>
    <row r="23" spans="1:22" x14ac:dyDescent="0.25">
      <c r="B23" t="str">
        <f>IFERROR(IF(AND(VLOOKUP('Entry Form'!$C$11,Data!$N$7:$O$47,2,FALSE)=Data!E23,COUNTIF(Data!$E$7:E23,Data!E23)=1),1,IF(E23&lt;&gt;E22,"",B22+1)),"")</f>
        <v/>
      </c>
      <c r="C23" s="5" t="s">
        <v>599</v>
      </c>
      <c r="D23" s="5" t="s">
        <v>11</v>
      </c>
      <c r="E23" s="6" t="s">
        <v>1</v>
      </c>
      <c r="F23" s="54" t="s">
        <v>1264</v>
      </c>
      <c r="G23" s="54"/>
      <c r="H23" s="59" t="s">
        <v>43</v>
      </c>
      <c r="I23" s="59" t="str">
        <f t="shared" si="8"/>
        <v>M</v>
      </c>
      <c r="J23" s="56">
        <f t="shared" si="1"/>
        <v>23389</v>
      </c>
      <c r="K23" s="6" t="str">
        <f t="shared" si="4"/>
        <v>M</v>
      </c>
      <c r="L23" s="6" t="str">
        <f t="shared" si="5"/>
        <v>SM</v>
      </c>
      <c r="M23" s="6" t="str">
        <f t="shared" si="6"/>
        <v/>
      </c>
      <c r="N23" s="86" t="s">
        <v>906</v>
      </c>
      <c r="O23" s="85" t="s">
        <v>407</v>
      </c>
      <c r="P23" s="86">
        <f t="shared" si="7"/>
        <v>81</v>
      </c>
      <c r="Q23" s="86"/>
      <c r="U23" s="1" t="s">
        <v>980</v>
      </c>
      <c r="V23">
        <f t="shared" si="3"/>
        <v>1</v>
      </c>
    </row>
    <row r="24" spans="1:22" x14ac:dyDescent="0.25">
      <c r="B24" t="str">
        <f>IFERROR(IF(AND(VLOOKUP('Entry Form'!$C$11,Data!$N$7:$O$47,2,FALSE)=Data!E24,COUNTIF(Data!$E$7:E24,Data!E24)=1),1,IF(E24&lt;&gt;E23,"",B23+1)),"")</f>
        <v/>
      </c>
      <c r="C24" s="5" t="s">
        <v>599</v>
      </c>
      <c r="D24" s="5" t="s">
        <v>12</v>
      </c>
      <c r="E24" s="6" t="s">
        <v>1</v>
      </c>
      <c r="F24" s="54" t="s">
        <v>1264</v>
      </c>
      <c r="G24" s="54"/>
      <c r="H24" s="59" t="s">
        <v>44</v>
      </c>
      <c r="I24" s="59" t="str">
        <f t="shared" si="8"/>
        <v>M</v>
      </c>
      <c r="J24" s="56">
        <f t="shared" si="1"/>
        <v>34569</v>
      </c>
      <c r="K24" s="6" t="str">
        <f t="shared" si="4"/>
        <v>M</v>
      </c>
      <c r="L24" s="6" t="str">
        <f t="shared" si="5"/>
        <v/>
      </c>
      <c r="M24" s="6" t="str">
        <f t="shared" si="6"/>
        <v/>
      </c>
      <c r="N24" s="86" t="s">
        <v>908</v>
      </c>
      <c r="O24" s="85" t="s">
        <v>1217</v>
      </c>
      <c r="P24" s="86">
        <f t="shared" si="7"/>
        <v>0</v>
      </c>
      <c r="Q24" s="86"/>
      <c r="U24" s="1" t="s">
        <v>983</v>
      </c>
      <c r="V24">
        <f t="shared" si="3"/>
        <v>1</v>
      </c>
    </row>
    <row r="25" spans="1:22" x14ac:dyDescent="0.25">
      <c r="B25" t="str">
        <f>IFERROR(IF(AND(VLOOKUP('Entry Form'!$C$11,Data!$N$7:$O$47,2,FALSE)=Data!E25,COUNTIF(Data!$E$7:E25,Data!E25)=1),1,IF(E25&lt;&gt;E24,"",B24+1)),"")</f>
        <v/>
      </c>
      <c r="C25" s="5" t="s">
        <v>600</v>
      </c>
      <c r="D25" s="5" t="s">
        <v>13</v>
      </c>
      <c r="E25" s="6" t="s">
        <v>1</v>
      </c>
      <c r="F25" s="54" t="s">
        <v>1264</v>
      </c>
      <c r="G25" s="54"/>
      <c r="H25" s="59" t="s">
        <v>45</v>
      </c>
      <c r="I25" s="59" t="str">
        <f t="shared" si="8"/>
        <v>M</v>
      </c>
      <c r="J25" s="56">
        <f t="shared" si="1"/>
        <v>25925</v>
      </c>
      <c r="K25" s="6" t="str">
        <f t="shared" si="4"/>
        <v>M</v>
      </c>
      <c r="L25" s="6" t="str">
        <f t="shared" si="5"/>
        <v>SM</v>
      </c>
      <c r="M25" s="6" t="str">
        <f t="shared" si="6"/>
        <v/>
      </c>
      <c r="N25" s="86" t="s">
        <v>1239</v>
      </c>
      <c r="O25" s="85" t="s">
        <v>962</v>
      </c>
      <c r="P25" s="86">
        <f t="shared" si="7"/>
        <v>11</v>
      </c>
      <c r="Q25" s="86"/>
      <c r="U25" s="1" t="s">
        <v>985</v>
      </c>
      <c r="V25">
        <f t="shared" si="3"/>
        <v>1</v>
      </c>
    </row>
    <row r="26" spans="1:22" x14ac:dyDescent="0.25">
      <c r="B26" t="str">
        <f>IFERROR(IF(AND(VLOOKUP('Entry Form'!$C$11,Data!$N$7:$O$47,2,FALSE)=Data!E26,COUNTIF(Data!$E$7:E26,Data!E26)=1),1,IF(E26&lt;&gt;E25,"",B25+1)),"")</f>
        <v/>
      </c>
      <c r="C26" s="5" t="s">
        <v>601</v>
      </c>
      <c r="D26" s="5" t="s">
        <v>14</v>
      </c>
      <c r="E26" s="6" t="s">
        <v>1</v>
      </c>
      <c r="F26" s="54" t="s">
        <v>1264</v>
      </c>
      <c r="G26" s="54"/>
      <c r="H26" s="59" t="s">
        <v>46</v>
      </c>
      <c r="I26" s="59" t="str">
        <f t="shared" si="8"/>
        <v>M</v>
      </c>
      <c r="J26" s="56">
        <f t="shared" si="1"/>
        <v>24781</v>
      </c>
      <c r="K26" s="6" t="str">
        <f t="shared" si="4"/>
        <v>M</v>
      </c>
      <c r="L26" s="6" t="str">
        <f t="shared" si="5"/>
        <v>SM</v>
      </c>
      <c r="M26" s="6" t="str">
        <f t="shared" si="6"/>
        <v/>
      </c>
      <c r="N26" s="86" t="s">
        <v>909</v>
      </c>
      <c r="O26" s="85" t="s">
        <v>972</v>
      </c>
      <c r="P26" s="86">
        <f t="shared" si="7"/>
        <v>5</v>
      </c>
      <c r="Q26" s="86"/>
      <c r="U26" s="1" t="s">
        <v>987</v>
      </c>
      <c r="V26">
        <f t="shared" si="3"/>
        <v>1</v>
      </c>
    </row>
    <row r="27" spans="1:22" x14ac:dyDescent="0.25">
      <c r="A27"/>
      <c r="B27" t="str">
        <f>IFERROR(IF(AND(VLOOKUP('Entry Form'!$C$11,Data!$N$7:$O$47,2,FALSE)=Data!E27,COUNTIF(Data!$E$7:E27,Data!E27)=1),1,IF(E27&lt;&gt;E26,"",B26+1)),"")</f>
        <v/>
      </c>
      <c r="C27" s="5" t="s">
        <v>602</v>
      </c>
      <c r="D27" s="5" t="s">
        <v>15</v>
      </c>
      <c r="E27" s="6" t="s">
        <v>1</v>
      </c>
      <c r="F27" s="54" t="s">
        <v>1264</v>
      </c>
      <c r="G27" s="54"/>
      <c r="H27" s="59" t="s">
        <v>47</v>
      </c>
      <c r="I27" s="59" t="str">
        <f t="shared" si="8"/>
        <v>M</v>
      </c>
      <c r="J27" s="56">
        <f t="shared" si="1"/>
        <v>27774</v>
      </c>
      <c r="K27" s="6" t="str">
        <f t="shared" si="4"/>
        <v>M</v>
      </c>
      <c r="L27" s="6" t="str">
        <f t="shared" si="5"/>
        <v>SM</v>
      </c>
      <c r="M27" s="6" t="str">
        <f t="shared" si="6"/>
        <v/>
      </c>
      <c r="N27" s="86" t="s">
        <v>911</v>
      </c>
      <c r="O27" s="85" t="s">
        <v>1218</v>
      </c>
      <c r="P27" s="86">
        <f t="shared" si="7"/>
        <v>0</v>
      </c>
      <c r="Q27" s="86"/>
      <c r="U27" s="1" t="s">
        <v>1021</v>
      </c>
      <c r="V27">
        <f t="shared" si="3"/>
        <v>1</v>
      </c>
    </row>
    <row r="28" spans="1:22" x14ac:dyDescent="0.25">
      <c r="A28"/>
      <c r="B28" t="str">
        <f>IFERROR(IF(AND(VLOOKUP('Entry Form'!$C$11,Data!$N$7:$O$47,2,FALSE)=Data!E28,COUNTIF(Data!$E$7:E28,Data!E28)=1),1,IF(E28&lt;&gt;E27,"",B27+1)),"")</f>
        <v/>
      </c>
      <c r="C28" s="5" t="s">
        <v>603</v>
      </c>
      <c r="D28" s="5" t="s">
        <v>12</v>
      </c>
      <c r="E28" s="6" t="s">
        <v>1</v>
      </c>
      <c r="F28" s="54" t="s">
        <v>1264</v>
      </c>
      <c r="G28" s="54"/>
      <c r="H28" s="59" t="s">
        <v>48</v>
      </c>
      <c r="I28" s="59" t="str">
        <f t="shared" si="8"/>
        <v>M</v>
      </c>
      <c r="J28" s="56">
        <f t="shared" si="1"/>
        <v>24736</v>
      </c>
      <c r="K28" s="6" t="str">
        <f t="shared" si="4"/>
        <v>M</v>
      </c>
      <c r="L28" s="6" t="str">
        <f t="shared" si="5"/>
        <v>SM</v>
      </c>
      <c r="M28" s="6" t="str">
        <f t="shared" si="6"/>
        <v/>
      </c>
      <c r="N28" s="86" t="s">
        <v>912</v>
      </c>
      <c r="O28" s="85" t="s">
        <v>978</v>
      </c>
      <c r="P28" s="86">
        <f t="shared" si="7"/>
        <v>1</v>
      </c>
      <c r="Q28" s="86"/>
      <c r="U28" s="1" t="s">
        <v>531</v>
      </c>
      <c r="V28">
        <f t="shared" si="3"/>
        <v>2</v>
      </c>
    </row>
    <row r="29" spans="1:22" x14ac:dyDescent="0.25">
      <c r="A29"/>
      <c r="B29" t="str">
        <f>IFERROR(IF(AND(VLOOKUP('Entry Form'!$C$11,Data!$N$7:$O$47,2,FALSE)=Data!E29,COUNTIF(Data!$E$7:E29,Data!E29)=1),1,IF(E29&lt;&gt;E28,"",B28+1)),"")</f>
        <v/>
      </c>
      <c r="C29" s="5" t="s">
        <v>604</v>
      </c>
      <c r="D29" s="5" t="s">
        <v>6</v>
      </c>
      <c r="E29" s="6" t="s">
        <v>1</v>
      </c>
      <c r="F29" s="54"/>
      <c r="G29" s="54" t="s">
        <v>1264</v>
      </c>
      <c r="H29" s="55" t="s">
        <v>49</v>
      </c>
      <c r="I29" s="59" t="str">
        <f t="shared" si="8"/>
        <v>M</v>
      </c>
      <c r="J29" s="56">
        <f t="shared" si="1"/>
        <v>21899</v>
      </c>
      <c r="K29" s="6" t="str">
        <f t="shared" si="4"/>
        <v>M</v>
      </c>
      <c r="L29" s="6" t="str">
        <f t="shared" si="5"/>
        <v>SM</v>
      </c>
      <c r="M29" s="6" t="str">
        <f t="shared" si="6"/>
        <v/>
      </c>
      <c r="N29" s="86" t="s">
        <v>914</v>
      </c>
      <c r="O29" s="85" t="s">
        <v>1215</v>
      </c>
      <c r="P29" s="86">
        <f t="shared" si="7"/>
        <v>0</v>
      </c>
      <c r="Q29" s="86"/>
      <c r="U29" s="1" t="s">
        <v>589</v>
      </c>
      <c r="V29">
        <f t="shared" si="3"/>
        <v>1</v>
      </c>
    </row>
    <row r="30" spans="1:22" x14ac:dyDescent="0.25">
      <c r="A30"/>
      <c r="B30" t="str">
        <f>IFERROR(IF(AND(VLOOKUP('Entry Form'!$C$11,Data!$N$7:$O$47,2,FALSE)=Data!E30,COUNTIF(Data!$E$7:E30,Data!E30)=1),1,IF(E30&lt;&gt;E29,"",B29+1)),"")</f>
        <v/>
      </c>
      <c r="C30" s="5" t="s">
        <v>605</v>
      </c>
      <c r="D30" s="5" t="s">
        <v>6</v>
      </c>
      <c r="E30" s="6" t="s">
        <v>1</v>
      </c>
      <c r="F30" s="54"/>
      <c r="G30" s="54" t="s">
        <v>1264</v>
      </c>
      <c r="H30" s="55" t="s">
        <v>1122</v>
      </c>
      <c r="I30" s="59" t="str">
        <f t="shared" si="8"/>
        <v>M</v>
      </c>
      <c r="J30" s="56">
        <f t="shared" si="1"/>
        <v>23010</v>
      </c>
      <c r="K30" s="6" t="str">
        <f t="shared" si="4"/>
        <v>M</v>
      </c>
      <c r="L30" s="6" t="str">
        <f t="shared" si="5"/>
        <v>SM</v>
      </c>
      <c r="M30" s="6" t="str">
        <f t="shared" si="6"/>
        <v/>
      </c>
      <c r="N30" s="86" t="s">
        <v>915</v>
      </c>
      <c r="O30" s="85" t="s">
        <v>1219</v>
      </c>
      <c r="P30" s="86">
        <f t="shared" si="7"/>
        <v>0</v>
      </c>
      <c r="Q30" s="86"/>
      <c r="U30" s="1" t="s">
        <v>1024</v>
      </c>
      <c r="V30">
        <f t="shared" si="3"/>
        <v>1</v>
      </c>
    </row>
    <row r="31" spans="1:22" x14ac:dyDescent="0.25">
      <c r="A31"/>
      <c r="B31" t="str">
        <f>IFERROR(IF(AND(VLOOKUP('Entry Form'!$C$11,Data!$N$7:$O$47,2,FALSE)=Data!E31,COUNTIF(Data!$E$7:E31,Data!E31)=1),1,IF(E31&lt;&gt;E30,"",B30+1)),"")</f>
        <v/>
      </c>
      <c r="C31" s="5" t="s">
        <v>606</v>
      </c>
      <c r="D31" s="5" t="s">
        <v>17</v>
      </c>
      <c r="E31" s="6" t="s">
        <v>1</v>
      </c>
      <c r="F31" s="54"/>
      <c r="G31" s="54" t="s">
        <v>1264</v>
      </c>
      <c r="H31" s="59" t="s">
        <v>51</v>
      </c>
      <c r="I31" s="59" t="str">
        <f t="shared" si="8"/>
        <v>M</v>
      </c>
      <c r="J31" s="56">
        <f t="shared" si="1"/>
        <v>33687</v>
      </c>
      <c r="K31" s="6" t="str">
        <f t="shared" si="4"/>
        <v>M</v>
      </c>
      <c r="L31" s="6" t="str">
        <f t="shared" si="5"/>
        <v/>
      </c>
      <c r="M31" s="6" t="str">
        <f t="shared" si="6"/>
        <v/>
      </c>
      <c r="N31" s="86" t="s">
        <v>916</v>
      </c>
      <c r="O31" s="85" t="s">
        <v>980</v>
      </c>
      <c r="P31" s="86">
        <f t="shared" si="7"/>
        <v>2</v>
      </c>
      <c r="Q31" s="86"/>
      <c r="U31" s="1" t="s">
        <v>1026</v>
      </c>
      <c r="V31">
        <f t="shared" si="3"/>
        <v>1</v>
      </c>
    </row>
    <row r="32" spans="1:22" x14ac:dyDescent="0.25">
      <c r="A32"/>
      <c r="B32" t="str">
        <f>IFERROR(IF(AND(VLOOKUP('Entry Form'!$C$11,Data!$N$7:$O$47,2,FALSE)=Data!E32,COUNTIF(Data!$E$7:E32,Data!E32)=1),1,IF(E32&lt;&gt;E31,"",B31+1)),"")</f>
        <v/>
      </c>
      <c r="C32" s="5" t="s">
        <v>1274</v>
      </c>
      <c r="D32" s="5" t="s">
        <v>7</v>
      </c>
      <c r="E32" s="6" t="s">
        <v>1</v>
      </c>
      <c r="F32" s="54" t="s">
        <v>1264</v>
      </c>
      <c r="G32" s="54"/>
      <c r="H32" s="6" t="s">
        <v>1275</v>
      </c>
      <c r="I32" s="6" t="s">
        <v>1263</v>
      </c>
      <c r="J32" s="56">
        <f t="shared" si="1"/>
        <v>38739</v>
      </c>
      <c r="K32" s="6" t="str">
        <f t="shared" si="4"/>
        <v>M</v>
      </c>
      <c r="L32" s="6" t="str">
        <f t="shared" si="5"/>
        <v>J</v>
      </c>
      <c r="M32" s="6" t="str">
        <f t="shared" si="6"/>
        <v/>
      </c>
      <c r="N32" s="86" t="s">
        <v>1246</v>
      </c>
      <c r="O32" s="85" t="s">
        <v>983</v>
      </c>
      <c r="P32" s="86">
        <f t="shared" si="7"/>
        <v>1</v>
      </c>
      <c r="Q32" s="86"/>
    </row>
    <row r="33" spans="1:19" x14ac:dyDescent="0.25">
      <c r="A33"/>
      <c r="B33" t="str">
        <f>IFERROR(IF(AND(VLOOKUP('Entry Form'!$C$11,Data!$N$7:$O$47,2,FALSE)=Data!E33,COUNTIF(Data!$E$7:E33,Data!E33)=1),1,IF(E33&lt;&gt;E32,"",B32+1)),"")</f>
        <v/>
      </c>
      <c r="C33" s="5" t="s">
        <v>1274</v>
      </c>
      <c r="D33" s="5" t="s">
        <v>0</v>
      </c>
      <c r="E33" s="6" t="s">
        <v>1</v>
      </c>
      <c r="F33" s="54" t="s">
        <v>1264</v>
      </c>
      <c r="G33" s="54"/>
      <c r="H33" s="55" t="s">
        <v>1276</v>
      </c>
      <c r="I33" s="55" t="s">
        <v>1263</v>
      </c>
      <c r="J33" s="56">
        <f t="shared" si="1"/>
        <v>39462</v>
      </c>
      <c r="K33" s="6" t="str">
        <f t="shared" si="4"/>
        <v>M</v>
      </c>
      <c r="L33" s="6" t="str">
        <f t="shared" si="5"/>
        <v>J</v>
      </c>
      <c r="M33" s="6" t="str">
        <f t="shared" si="6"/>
        <v/>
      </c>
      <c r="N33" s="86" t="s">
        <v>918</v>
      </c>
      <c r="O33" s="85" t="s">
        <v>1220</v>
      </c>
      <c r="P33" s="86">
        <f t="shared" si="7"/>
        <v>0</v>
      </c>
      <c r="Q33" s="86"/>
    </row>
    <row r="34" spans="1:19" x14ac:dyDescent="0.25">
      <c r="A34"/>
      <c r="B34" t="str">
        <f>IFERROR(IF(AND(VLOOKUP('Entry Form'!$C$11,Data!$N$7:$O$47,2,FALSE)=Data!E34,COUNTIF(Data!$E$7:E34,Data!E34)=1),1,IF(E34&lt;&gt;E33,"",B33+1)),"")</f>
        <v/>
      </c>
      <c r="C34" s="5" t="s">
        <v>607</v>
      </c>
      <c r="D34" s="5" t="s">
        <v>18</v>
      </c>
      <c r="E34" s="6" t="s">
        <v>1</v>
      </c>
      <c r="F34" s="54" t="s">
        <v>1264</v>
      </c>
      <c r="G34" s="54"/>
      <c r="H34" s="59" t="s">
        <v>52</v>
      </c>
      <c r="I34" s="59" t="str">
        <f t="shared" ref="I34:I46" si="9">MID(H34,6,1)</f>
        <v>W</v>
      </c>
      <c r="J34" s="56">
        <f t="shared" si="1"/>
        <v>35871</v>
      </c>
      <c r="K34" s="6" t="str">
        <f t="shared" si="4"/>
        <v>W</v>
      </c>
      <c r="L34" s="6" t="str">
        <f t="shared" si="5"/>
        <v/>
      </c>
      <c r="M34" s="6" t="str">
        <f t="shared" si="6"/>
        <v/>
      </c>
      <c r="N34" s="86" t="s">
        <v>921</v>
      </c>
      <c r="O34" s="85" t="s">
        <v>1221</v>
      </c>
      <c r="P34" s="86">
        <f t="shared" si="7"/>
        <v>0</v>
      </c>
      <c r="Q34" s="86"/>
    </row>
    <row r="35" spans="1:19" x14ac:dyDescent="0.25">
      <c r="A35"/>
      <c r="B35" t="str">
        <f>IFERROR(IF(AND(VLOOKUP('Entry Form'!$C$11,Data!$N$7:$O$47,2,FALSE)=Data!E35,COUNTIF(Data!$E$7:E35,Data!E35)=1),1,IF(E35&lt;&gt;E34,"",B34+1)),"")</f>
        <v/>
      </c>
      <c r="C35" s="5" t="s">
        <v>608</v>
      </c>
      <c r="D35" s="5" t="s">
        <v>19</v>
      </c>
      <c r="E35" s="6" t="s">
        <v>1</v>
      </c>
      <c r="F35" s="54" t="s">
        <v>1264</v>
      </c>
      <c r="G35" s="54"/>
      <c r="H35" s="55" t="s">
        <v>53</v>
      </c>
      <c r="I35" s="59" t="str">
        <f t="shared" si="9"/>
        <v>M</v>
      </c>
      <c r="J35" s="56">
        <f t="shared" si="1"/>
        <v>35454</v>
      </c>
      <c r="K35" s="6" t="str">
        <f t="shared" si="4"/>
        <v>M</v>
      </c>
      <c r="L35" s="6" t="str">
        <f t="shared" si="5"/>
        <v/>
      </c>
      <c r="M35" s="6" t="str">
        <f t="shared" si="6"/>
        <v/>
      </c>
      <c r="N35" s="86" t="s">
        <v>922</v>
      </c>
      <c r="O35" s="85" t="s">
        <v>1222</v>
      </c>
      <c r="P35" s="86">
        <f t="shared" si="7"/>
        <v>0</v>
      </c>
      <c r="Q35" s="86"/>
      <c r="S35" s="38" t="s">
        <v>900</v>
      </c>
    </row>
    <row r="36" spans="1:19" x14ac:dyDescent="0.25">
      <c r="A36"/>
      <c r="B36" t="str">
        <f>IFERROR(IF(AND(VLOOKUP('Entry Form'!$C$11,Data!$N$7:$O$47,2,FALSE)=Data!E36,COUNTIF(Data!$E$7:E36,Data!E36)=1),1,IF(E36&lt;&gt;E35,"",B35+1)),"")</f>
        <v/>
      </c>
      <c r="C36" s="5" t="s">
        <v>622</v>
      </c>
      <c r="D36" s="5" t="s">
        <v>31</v>
      </c>
      <c r="E36" s="6" t="s">
        <v>1</v>
      </c>
      <c r="F36" s="54" t="s">
        <v>1264</v>
      </c>
      <c r="G36" s="54" t="s">
        <v>1264</v>
      </c>
      <c r="H36" s="55" t="s">
        <v>65</v>
      </c>
      <c r="I36" s="59" t="str">
        <f t="shared" si="9"/>
        <v>M</v>
      </c>
      <c r="J36" s="56">
        <f t="shared" si="1"/>
        <v>32154</v>
      </c>
      <c r="K36" s="6" t="str">
        <f t="shared" si="4"/>
        <v>M</v>
      </c>
      <c r="L36" s="6" t="str">
        <f t="shared" si="5"/>
        <v/>
      </c>
      <c r="M36" s="6" t="str">
        <f t="shared" si="6"/>
        <v/>
      </c>
      <c r="N36" s="86" t="s">
        <v>925</v>
      </c>
      <c r="O36" s="85" t="s">
        <v>1223</v>
      </c>
      <c r="P36" s="86">
        <f t="shared" si="7"/>
        <v>0</v>
      </c>
      <c r="Q36" s="86"/>
    </row>
    <row r="37" spans="1:19" x14ac:dyDescent="0.25">
      <c r="A37"/>
      <c r="B37" t="str">
        <f>IFERROR(IF(AND(VLOOKUP('Entry Form'!$C$11,Data!$N$7:$O$47,2,FALSE)=Data!E37,COUNTIF(Data!$E$7:E37,Data!E37)=1),1,IF(E37&lt;&gt;E36,"",B36+1)),"")</f>
        <v/>
      </c>
      <c r="C37" s="5" t="s">
        <v>1124</v>
      </c>
      <c r="D37" s="5" t="s">
        <v>20</v>
      </c>
      <c r="E37" s="6" t="s">
        <v>1</v>
      </c>
      <c r="F37" s="54"/>
      <c r="G37" s="54" t="s">
        <v>1264</v>
      </c>
      <c r="H37" s="55" t="s">
        <v>1028</v>
      </c>
      <c r="I37" s="59" t="str">
        <f t="shared" si="9"/>
        <v>M</v>
      </c>
      <c r="J37" s="56">
        <f t="shared" si="1"/>
        <v>28662</v>
      </c>
      <c r="K37" s="6" t="str">
        <f t="shared" si="4"/>
        <v>M</v>
      </c>
      <c r="L37" s="6" t="str">
        <f t="shared" si="5"/>
        <v/>
      </c>
      <c r="M37" s="6" t="str">
        <f t="shared" si="6"/>
        <v/>
      </c>
      <c r="N37" s="86" t="s">
        <v>1247</v>
      </c>
      <c r="O37" s="85" t="s">
        <v>985</v>
      </c>
      <c r="P37" s="86">
        <f t="shared" si="7"/>
        <v>1</v>
      </c>
      <c r="Q37" s="86"/>
    </row>
    <row r="38" spans="1:19" x14ac:dyDescent="0.25">
      <c r="A38"/>
      <c r="B38" t="str">
        <f>IFERROR(IF(AND(VLOOKUP('Entry Form'!$C$11,Data!$N$7:$O$47,2,FALSE)=Data!E38,COUNTIF(Data!$E$7:E38,Data!E38)=1),1,IF(E38&lt;&gt;E37,"",B37+1)),"")</f>
        <v/>
      </c>
      <c r="C38" s="5" t="s">
        <v>626</v>
      </c>
      <c r="D38" s="5" t="s">
        <v>33</v>
      </c>
      <c r="E38" s="6" t="s">
        <v>1</v>
      </c>
      <c r="F38" s="54" t="s">
        <v>1264</v>
      </c>
      <c r="G38" s="54"/>
      <c r="H38" s="59" t="s">
        <v>69</v>
      </c>
      <c r="I38" s="59" t="str">
        <f t="shared" si="9"/>
        <v>W</v>
      </c>
      <c r="J38" s="56">
        <f t="shared" si="1"/>
        <v>36202</v>
      </c>
      <c r="K38" s="6" t="str">
        <f t="shared" si="4"/>
        <v>W</v>
      </c>
      <c r="L38" s="6" t="str">
        <f t="shared" si="5"/>
        <v/>
      </c>
      <c r="M38" s="6" t="str">
        <f t="shared" si="6"/>
        <v/>
      </c>
      <c r="N38" s="86" t="s">
        <v>1241</v>
      </c>
      <c r="O38" s="85" t="s">
        <v>1216</v>
      </c>
      <c r="P38" s="86">
        <f t="shared" si="7"/>
        <v>0</v>
      </c>
      <c r="Q38" s="86"/>
    </row>
    <row r="39" spans="1:19" x14ac:dyDescent="0.25">
      <c r="A39"/>
      <c r="B39" t="str">
        <f>IFERROR(IF(AND(VLOOKUP('Entry Form'!$C$11,Data!$N$7:$O$47,2,FALSE)=Data!E39,COUNTIF(Data!$E$7:E39,Data!E39)=1),1,IF(E39&lt;&gt;E38,"",B38+1)),"")</f>
        <v/>
      </c>
      <c r="C39" s="5" t="s">
        <v>609</v>
      </c>
      <c r="D39" s="5" t="s">
        <v>20</v>
      </c>
      <c r="E39" s="6" t="s">
        <v>1</v>
      </c>
      <c r="F39" s="54" t="s">
        <v>1264</v>
      </c>
      <c r="G39" s="54" t="s">
        <v>1264</v>
      </c>
      <c r="H39" s="55" t="s">
        <v>54</v>
      </c>
      <c r="I39" s="59" t="str">
        <f t="shared" si="9"/>
        <v>M</v>
      </c>
      <c r="J39" s="56">
        <f t="shared" si="1"/>
        <v>24324</v>
      </c>
      <c r="K39" s="6" t="str">
        <f t="shared" si="4"/>
        <v>M</v>
      </c>
      <c r="L39" s="6" t="str">
        <f t="shared" si="5"/>
        <v>SM</v>
      </c>
      <c r="M39" s="6" t="str">
        <f t="shared" si="6"/>
        <v/>
      </c>
      <c r="N39" s="86" t="s">
        <v>926</v>
      </c>
      <c r="O39" s="85" t="s">
        <v>987</v>
      </c>
      <c r="P39" s="86">
        <f t="shared" si="7"/>
        <v>47</v>
      </c>
      <c r="Q39" s="86"/>
    </row>
    <row r="40" spans="1:19" x14ac:dyDescent="0.25">
      <c r="A40"/>
      <c r="B40" t="str">
        <f>IFERROR(IF(AND(VLOOKUP('Entry Form'!$C$11,Data!$N$7:$O$47,2,FALSE)=Data!E40,COUNTIF(Data!$E$7:E40,Data!E40)=1),1,IF(E40&lt;&gt;E39,"",B39+1)),"")</f>
        <v/>
      </c>
      <c r="C40" s="5" t="s">
        <v>610</v>
      </c>
      <c r="D40" s="5" t="s">
        <v>21</v>
      </c>
      <c r="E40" s="6" t="s">
        <v>1</v>
      </c>
      <c r="F40" s="54" t="s">
        <v>1264</v>
      </c>
      <c r="G40" s="54"/>
      <c r="H40" s="55" t="s">
        <v>55</v>
      </c>
      <c r="I40" s="59" t="str">
        <f t="shared" si="9"/>
        <v>W</v>
      </c>
      <c r="J40" s="56">
        <f t="shared" si="1"/>
        <v>33869</v>
      </c>
      <c r="K40" s="6" t="str">
        <f t="shared" si="4"/>
        <v>W</v>
      </c>
      <c r="L40" s="6" t="str">
        <f t="shared" si="5"/>
        <v/>
      </c>
      <c r="M40" s="6" t="str">
        <f t="shared" si="6"/>
        <v/>
      </c>
      <c r="N40" s="86" t="s">
        <v>929</v>
      </c>
      <c r="O40" s="85" t="s">
        <v>1021</v>
      </c>
      <c r="P40" s="86">
        <f t="shared" si="7"/>
        <v>1</v>
      </c>
      <c r="Q40" s="86"/>
    </row>
    <row r="41" spans="1:19" x14ac:dyDescent="0.25">
      <c r="A41"/>
      <c r="B41" t="str">
        <f>IFERROR(IF(AND(VLOOKUP('Entry Form'!$C$11,Data!$N$7:$O$47,2,FALSE)=Data!E41,COUNTIF(Data!$E$7:E41,Data!E41)=1),1,IF(E41&lt;&gt;E40,"",B40+1)),"")</f>
        <v/>
      </c>
      <c r="C41" s="5" t="s">
        <v>623</v>
      </c>
      <c r="D41" s="5" t="s">
        <v>32</v>
      </c>
      <c r="E41" s="6" t="s">
        <v>1</v>
      </c>
      <c r="F41" s="54" t="s">
        <v>1264</v>
      </c>
      <c r="G41" s="54"/>
      <c r="H41" s="55" t="s">
        <v>66</v>
      </c>
      <c r="I41" s="59" t="str">
        <f t="shared" si="9"/>
        <v>W</v>
      </c>
      <c r="J41" s="56">
        <f t="shared" si="1"/>
        <v>38716</v>
      </c>
      <c r="K41" s="6" t="str">
        <f t="shared" si="4"/>
        <v>W</v>
      </c>
      <c r="L41" s="6" t="str">
        <f t="shared" si="5"/>
        <v>J</v>
      </c>
      <c r="M41" s="6" t="str">
        <f t="shared" si="6"/>
        <v/>
      </c>
      <c r="N41" s="86" t="s">
        <v>927</v>
      </c>
      <c r="O41" s="85" t="s">
        <v>1224</v>
      </c>
      <c r="P41" s="86">
        <f t="shared" si="7"/>
        <v>0</v>
      </c>
      <c r="Q41" s="86"/>
      <c r="S41" s="38" t="s">
        <v>907</v>
      </c>
    </row>
    <row r="42" spans="1:19" x14ac:dyDescent="0.25">
      <c r="A42"/>
      <c r="B42" t="str">
        <f>IFERROR(IF(AND(VLOOKUP('Entry Form'!$C$11,Data!$N$7:$O$47,2,FALSE)=Data!E42,COUNTIF(Data!$E$7:E42,Data!E42)=1),1,IF(E42&lt;&gt;E41,"",B41+1)),"")</f>
        <v/>
      </c>
      <c r="C42" s="5" t="s">
        <v>624</v>
      </c>
      <c r="D42" s="5" t="s">
        <v>21</v>
      </c>
      <c r="E42" s="6" t="s">
        <v>1</v>
      </c>
      <c r="F42" s="54" t="s">
        <v>1264</v>
      </c>
      <c r="G42" s="54"/>
      <c r="H42" s="55" t="s">
        <v>67</v>
      </c>
      <c r="I42" s="59" t="str">
        <f t="shared" si="9"/>
        <v>W</v>
      </c>
      <c r="J42" s="56">
        <f t="shared" si="1"/>
        <v>38960</v>
      </c>
      <c r="K42" s="6" t="str">
        <f t="shared" si="4"/>
        <v>W</v>
      </c>
      <c r="L42" s="6" t="str">
        <f t="shared" si="5"/>
        <v>J</v>
      </c>
      <c r="M42" s="6" t="str">
        <f t="shared" si="6"/>
        <v/>
      </c>
      <c r="N42" s="86" t="s">
        <v>1255</v>
      </c>
      <c r="O42" s="85" t="s">
        <v>531</v>
      </c>
      <c r="P42" s="86">
        <f t="shared" si="7"/>
        <v>33</v>
      </c>
      <c r="Q42" s="86"/>
    </row>
    <row r="43" spans="1:19" x14ac:dyDescent="0.25">
      <c r="A43"/>
      <c r="B43" t="str">
        <f>IFERROR(IF(AND(VLOOKUP('Entry Form'!$C$11,Data!$N$7:$O$47,2,FALSE)=Data!E43,COUNTIF(Data!$E$7:E43,Data!E43)=1),1,IF(E43&lt;&gt;E42,"",B42+1)),"")</f>
        <v/>
      </c>
      <c r="C43" s="5" t="s">
        <v>611</v>
      </c>
      <c r="D43" s="5" t="s">
        <v>22</v>
      </c>
      <c r="E43" s="6" t="s">
        <v>1</v>
      </c>
      <c r="F43" s="54" t="s">
        <v>1264</v>
      </c>
      <c r="G43" s="54"/>
      <c r="H43" s="59" t="s">
        <v>56</v>
      </c>
      <c r="I43" s="59" t="str">
        <f t="shared" si="9"/>
        <v>W</v>
      </c>
      <c r="J43" s="56">
        <f t="shared" si="1"/>
        <v>34292</v>
      </c>
      <c r="K43" s="6" t="str">
        <f t="shared" si="4"/>
        <v>W</v>
      </c>
      <c r="L43" s="6" t="str">
        <f t="shared" si="5"/>
        <v/>
      </c>
      <c r="M43" s="6" t="str">
        <f t="shared" si="6"/>
        <v/>
      </c>
      <c r="N43" s="86" t="s">
        <v>930</v>
      </c>
      <c r="O43" s="85" t="s">
        <v>531</v>
      </c>
      <c r="P43" s="86">
        <f t="shared" si="7"/>
        <v>33</v>
      </c>
      <c r="Q43" s="86"/>
      <c r="S43" s="38" t="s">
        <v>910</v>
      </c>
    </row>
    <row r="44" spans="1:19" x14ac:dyDescent="0.25">
      <c r="A44"/>
      <c r="B44" t="str">
        <f>IFERROR(IF(AND(VLOOKUP('Entry Form'!$C$11,Data!$N$7:$O$47,2,FALSE)=Data!E44,COUNTIF(Data!$E$7:E44,Data!E44)=1),1,IF(E44&lt;&gt;E43,"",B43+1)),"")</f>
        <v/>
      </c>
      <c r="C44" s="5" t="s">
        <v>612</v>
      </c>
      <c r="D44" s="5" t="s">
        <v>23</v>
      </c>
      <c r="E44" s="6" t="s">
        <v>1</v>
      </c>
      <c r="F44" s="54" t="s">
        <v>1264</v>
      </c>
      <c r="G44" s="54"/>
      <c r="H44" s="59" t="s">
        <v>57</v>
      </c>
      <c r="I44" s="59" t="str">
        <f t="shared" si="9"/>
        <v>W</v>
      </c>
      <c r="J44" s="56">
        <f t="shared" si="1"/>
        <v>34729</v>
      </c>
      <c r="K44" s="6" t="str">
        <f t="shared" si="4"/>
        <v>W</v>
      </c>
      <c r="L44" s="6" t="str">
        <f t="shared" si="5"/>
        <v/>
      </c>
      <c r="M44" s="6" t="str">
        <f t="shared" si="6"/>
        <v/>
      </c>
      <c r="N44" s="86" t="s">
        <v>932</v>
      </c>
      <c r="O44" s="85" t="s">
        <v>589</v>
      </c>
      <c r="P44" s="86">
        <f t="shared" si="7"/>
        <v>1</v>
      </c>
      <c r="Q44" s="86"/>
    </row>
    <row r="45" spans="1:19" x14ac:dyDescent="0.25">
      <c r="A45"/>
      <c r="B45" t="str">
        <f>IFERROR(IF(AND(VLOOKUP('Entry Form'!$C$11,Data!$N$7:$O$47,2,FALSE)=Data!E45,COUNTIF(Data!$E$7:E45,Data!E45)=1),1,IF(E45&lt;&gt;E44,"",B44+1)),"")</f>
        <v/>
      </c>
      <c r="C45" s="5" t="s">
        <v>613</v>
      </c>
      <c r="D45" s="5" t="s">
        <v>6</v>
      </c>
      <c r="E45" s="6" t="s">
        <v>1</v>
      </c>
      <c r="F45" s="54" t="s">
        <v>1264</v>
      </c>
      <c r="G45" s="54"/>
      <c r="H45" s="59" t="s">
        <v>58</v>
      </c>
      <c r="I45" s="59" t="str">
        <f t="shared" si="9"/>
        <v>M</v>
      </c>
      <c r="J45" s="56">
        <f t="shared" si="1"/>
        <v>25059</v>
      </c>
      <c r="K45" s="6" t="str">
        <f t="shared" si="4"/>
        <v>M</v>
      </c>
      <c r="L45" s="6" t="str">
        <f t="shared" si="5"/>
        <v>SM</v>
      </c>
      <c r="M45" s="6" t="str">
        <f t="shared" si="6"/>
        <v/>
      </c>
      <c r="N45" s="86" t="s">
        <v>1248</v>
      </c>
      <c r="O45" s="85" t="s">
        <v>1024</v>
      </c>
      <c r="P45" s="86">
        <f t="shared" si="7"/>
        <v>1</v>
      </c>
      <c r="Q45" s="86"/>
    </row>
    <row r="46" spans="1:19" x14ac:dyDescent="0.25">
      <c r="A46"/>
      <c r="B46" t="str">
        <f>IFERROR(IF(AND(VLOOKUP('Entry Form'!$C$11,Data!$N$7:$O$47,2,FALSE)=Data!E46,COUNTIF(Data!$E$7:E46,Data!E46)=1),1,IF(E46&lt;&gt;E45,"",B45+1)),"")</f>
        <v/>
      </c>
      <c r="C46" s="5" t="s">
        <v>614</v>
      </c>
      <c r="D46" s="5" t="s">
        <v>24</v>
      </c>
      <c r="E46" s="6" t="s">
        <v>1</v>
      </c>
      <c r="F46" s="54" t="s">
        <v>1264</v>
      </c>
      <c r="G46" s="54" t="s">
        <v>1264</v>
      </c>
      <c r="H46" s="59" t="s">
        <v>59</v>
      </c>
      <c r="I46" s="59" t="str">
        <f t="shared" si="9"/>
        <v>M</v>
      </c>
      <c r="J46" s="56">
        <f t="shared" si="1"/>
        <v>23791</v>
      </c>
      <c r="K46" s="6" t="str">
        <f t="shared" si="4"/>
        <v>M</v>
      </c>
      <c r="L46" s="6" t="str">
        <f t="shared" si="5"/>
        <v>SM</v>
      </c>
      <c r="M46" s="6" t="str">
        <f t="shared" si="6"/>
        <v/>
      </c>
      <c r="N46" s="86" t="s">
        <v>1249</v>
      </c>
      <c r="O46" s="85" t="s">
        <v>1026</v>
      </c>
      <c r="P46" s="86">
        <f t="shared" si="7"/>
        <v>1</v>
      </c>
      <c r="Q46" s="86"/>
      <c r="S46" s="38" t="s">
        <v>913</v>
      </c>
    </row>
    <row r="47" spans="1:19" x14ac:dyDescent="0.25">
      <c r="A47"/>
      <c r="B47" t="str">
        <f>IFERROR(IF(AND(VLOOKUP('Entry Form'!$C$11,Data!$N$7:$O$47,2,FALSE)=Data!E47,COUNTIF(Data!$E$7:E47,Data!E47)=1),1,IF(E47&lt;&gt;E46,"",B46+1)),"")</f>
        <v/>
      </c>
      <c r="C47" s="5" t="s">
        <v>1277</v>
      </c>
      <c r="D47" s="5" t="s">
        <v>1278</v>
      </c>
      <c r="E47" s="6" t="s">
        <v>1</v>
      </c>
      <c r="F47" s="54" t="s">
        <v>1264</v>
      </c>
      <c r="G47" s="54"/>
      <c r="H47" s="55" t="s">
        <v>1279</v>
      </c>
      <c r="I47" s="55" t="s">
        <v>1263</v>
      </c>
      <c r="J47" s="56">
        <f t="shared" si="1"/>
        <v>38474</v>
      </c>
      <c r="K47" s="6" t="str">
        <f t="shared" si="4"/>
        <v>M</v>
      </c>
      <c r="L47" s="6" t="str">
        <f t="shared" si="5"/>
        <v>J</v>
      </c>
      <c r="M47" s="6" t="str">
        <f t="shared" si="6"/>
        <v/>
      </c>
      <c r="N47" s="86" t="s">
        <v>933</v>
      </c>
      <c r="O47" s="85" t="s">
        <v>1225</v>
      </c>
      <c r="P47" s="86">
        <f t="shared" si="7"/>
        <v>0</v>
      </c>
      <c r="Q47" s="86"/>
      <c r="S47" s="38" t="s">
        <v>917</v>
      </c>
    </row>
    <row r="48" spans="1:19" ht="30" x14ac:dyDescent="0.25">
      <c r="A48"/>
      <c r="B48" t="str">
        <f>IFERROR(IF(AND(VLOOKUP('Entry Form'!$C$11,Data!$N$7:$O$47,2,FALSE)=Data!E48,COUNTIF(Data!$E$7:E48,Data!E48)=1),1,IF(E48&lt;&gt;E47,"",B47+1)),"")</f>
        <v/>
      </c>
      <c r="C48" s="5" t="s">
        <v>616</v>
      </c>
      <c r="D48" s="5" t="s">
        <v>14</v>
      </c>
      <c r="E48" s="6" t="s">
        <v>1</v>
      </c>
      <c r="F48" s="54" t="s">
        <v>1264</v>
      </c>
      <c r="G48" s="54"/>
      <c r="H48" s="55" t="s">
        <v>61</v>
      </c>
      <c r="I48" s="59" t="str">
        <f t="shared" ref="I48:I111" si="10">MID(H48,6,1)</f>
        <v>M</v>
      </c>
      <c r="J48" s="56">
        <f t="shared" si="1"/>
        <v>35807</v>
      </c>
      <c r="K48" s="6" t="str">
        <f t="shared" si="4"/>
        <v>M</v>
      </c>
      <c r="L48" s="6" t="str">
        <f t="shared" si="5"/>
        <v/>
      </c>
      <c r="M48" s="6" t="str">
        <f t="shared" si="6"/>
        <v/>
      </c>
      <c r="O48" s="1"/>
      <c r="P48" s="37"/>
      <c r="S48" s="39" t="s">
        <v>919</v>
      </c>
    </row>
    <row r="49" spans="1:19" x14ac:dyDescent="0.25">
      <c r="A49"/>
      <c r="B49" t="str">
        <f>IFERROR(IF(AND(VLOOKUP('Entry Form'!$C$11,Data!$N$7:$O$47,2,FALSE)=Data!E49,COUNTIF(Data!$E$7:E49,Data!E49)=1),1,IF(E49&lt;&gt;E48,"",B48+1)),"")</f>
        <v/>
      </c>
      <c r="C49" s="5" t="s">
        <v>617</v>
      </c>
      <c r="D49" s="5" t="s">
        <v>26</v>
      </c>
      <c r="E49" s="6" t="s">
        <v>1</v>
      </c>
      <c r="F49" s="54" t="s">
        <v>1264</v>
      </c>
      <c r="G49" s="54"/>
      <c r="H49" s="59" t="s">
        <v>62</v>
      </c>
      <c r="I49" s="59" t="str">
        <f t="shared" si="10"/>
        <v>M</v>
      </c>
      <c r="J49" s="56">
        <f t="shared" si="1"/>
        <v>36048</v>
      </c>
      <c r="K49" s="6" t="str">
        <f t="shared" si="4"/>
        <v>M</v>
      </c>
      <c r="L49" s="6" t="str">
        <f t="shared" si="5"/>
        <v/>
      </c>
      <c r="M49" s="6" t="str">
        <f t="shared" si="6"/>
        <v/>
      </c>
      <c r="O49" s="1"/>
      <c r="P49" s="37"/>
      <c r="S49" s="38" t="s">
        <v>920</v>
      </c>
    </row>
    <row r="50" spans="1:19" x14ac:dyDescent="0.25">
      <c r="A50"/>
      <c r="B50" t="str">
        <f>IFERROR(IF(AND(VLOOKUP('Entry Form'!$C$11,Data!$N$7:$O$47,2,FALSE)=Data!E50,COUNTIF(Data!$E$7:E50,Data!E50)=1),1,IF(E50&lt;&gt;E49,"",B49+1)),"")</f>
        <v/>
      </c>
      <c r="C50" s="5" t="s">
        <v>615</v>
      </c>
      <c r="D50" s="5" t="s">
        <v>25</v>
      </c>
      <c r="E50" s="6" t="s">
        <v>1</v>
      </c>
      <c r="F50" s="54" t="s">
        <v>1264</v>
      </c>
      <c r="G50" s="54"/>
      <c r="H50" s="59" t="s">
        <v>60</v>
      </c>
      <c r="I50" s="59" t="str">
        <f t="shared" si="10"/>
        <v>W</v>
      </c>
      <c r="J50" s="56">
        <f t="shared" si="1"/>
        <v>31709</v>
      </c>
      <c r="K50" s="6" t="str">
        <f t="shared" si="4"/>
        <v>W</v>
      </c>
      <c r="L50" s="6" t="str">
        <f t="shared" si="5"/>
        <v/>
      </c>
      <c r="M50" s="6" t="str">
        <f t="shared" si="6"/>
        <v/>
      </c>
      <c r="O50" s="1"/>
      <c r="P50" s="37"/>
      <c r="Q50" s="37"/>
      <c r="S50" s="38" t="s">
        <v>923</v>
      </c>
    </row>
    <row r="51" spans="1:19" x14ac:dyDescent="0.25">
      <c r="A51"/>
      <c r="B51" t="str">
        <f>IFERROR(IF(AND(VLOOKUP('Entry Form'!$C$11,Data!$N$7:$O$47,2,FALSE)=Data!E51,COUNTIF(Data!$E$7:E51,Data!E51)=1),1,IF(E51&lt;&gt;E50,"",B50+1)),"")</f>
        <v/>
      </c>
      <c r="C51" s="5" t="s">
        <v>618</v>
      </c>
      <c r="D51" s="5" t="s">
        <v>27</v>
      </c>
      <c r="E51" s="6" t="s">
        <v>1</v>
      </c>
      <c r="F51" s="54" t="s">
        <v>1264</v>
      </c>
      <c r="G51" s="54"/>
      <c r="H51" s="59" t="s">
        <v>50</v>
      </c>
      <c r="I51" s="59" t="str">
        <f t="shared" si="10"/>
        <v>W</v>
      </c>
      <c r="J51" s="56">
        <f t="shared" si="1"/>
        <v>36487</v>
      </c>
      <c r="K51" s="6" t="str">
        <f t="shared" si="4"/>
        <v>W</v>
      </c>
      <c r="L51" s="6" t="str">
        <f t="shared" si="5"/>
        <v/>
      </c>
      <c r="M51" s="6" t="str">
        <f t="shared" si="6"/>
        <v/>
      </c>
      <c r="O51" s="1"/>
      <c r="P51" s="37"/>
      <c r="Q51" s="37"/>
      <c r="S51" s="38" t="s">
        <v>924</v>
      </c>
    </row>
    <row r="52" spans="1:19" x14ac:dyDescent="0.25">
      <c r="A52"/>
      <c r="B52" t="str">
        <f>IFERROR(IF(AND(VLOOKUP('Entry Form'!$C$11,Data!$N$7:$O$47,2,FALSE)=Data!E52,COUNTIF(Data!$E$7:E52,Data!E52)=1),1,IF(E52&lt;&gt;E51,"",B51+1)),"")</f>
        <v/>
      </c>
      <c r="C52" s="5" t="s">
        <v>619</v>
      </c>
      <c r="D52" s="5" t="s">
        <v>28</v>
      </c>
      <c r="E52" s="6" t="s">
        <v>1</v>
      </c>
      <c r="F52" s="54" t="s">
        <v>1264</v>
      </c>
      <c r="G52" s="54"/>
      <c r="H52" s="55" t="s">
        <v>63</v>
      </c>
      <c r="I52" s="59" t="str">
        <f t="shared" si="10"/>
        <v>W</v>
      </c>
      <c r="J52" s="56">
        <f t="shared" si="1"/>
        <v>29396</v>
      </c>
      <c r="K52" s="6" t="str">
        <f t="shared" si="4"/>
        <v>W</v>
      </c>
      <c r="L52" s="6" t="str">
        <f t="shared" si="5"/>
        <v/>
      </c>
      <c r="M52" s="6" t="str">
        <f t="shared" si="6"/>
        <v/>
      </c>
      <c r="O52" s="1"/>
      <c r="P52" s="37"/>
      <c r="Q52" s="37"/>
    </row>
    <row r="53" spans="1:19" x14ac:dyDescent="0.25">
      <c r="A53"/>
      <c r="B53" t="str">
        <f>IFERROR(IF(AND(VLOOKUP('Entry Form'!$C$11,Data!$N$7:$O$47,2,FALSE)=Data!E53,COUNTIF(Data!$E$7:E53,Data!E53)=1),1,IF(E53&lt;&gt;E52,"",B52+1)),"")</f>
        <v/>
      </c>
      <c r="C53" t="s">
        <v>1280</v>
      </c>
      <c r="D53" t="s">
        <v>1281</v>
      </c>
      <c r="E53" s="1" t="s">
        <v>1</v>
      </c>
      <c r="F53" s="54" t="s">
        <v>1264</v>
      </c>
      <c r="G53" s="54" t="s">
        <v>1264</v>
      </c>
      <c r="H53" s="1" t="s">
        <v>1282</v>
      </c>
      <c r="I53" s="59" t="str">
        <f t="shared" si="10"/>
        <v>M</v>
      </c>
      <c r="J53" s="56">
        <f t="shared" si="1"/>
        <v>21037</v>
      </c>
      <c r="K53" s="6" t="str">
        <f t="shared" si="4"/>
        <v>M</v>
      </c>
      <c r="L53" s="6" t="str">
        <f t="shared" si="5"/>
        <v>SM</v>
      </c>
      <c r="M53" s="6" t="str">
        <f t="shared" si="6"/>
        <v/>
      </c>
      <c r="O53" s="1"/>
      <c r="P53" s="37"/>
      <c r="Q53" s="37"/>
    </row>
    <row r="54" spans="1:19" x14ac:dyDescent="0.25">
      <c r="A54"/>
      <c r="B54" t="str">
        <f>IFERROR(IF(AND(VLOOKUP('Entry Form'!$C$11,Data!$N$7:$O$47,2,FALSE)=Data!E54,COUNTIF(Data!$E$7:E54,Data!E54)=1),1,IF(E54&lt;&gt;E53,"",B53+1)),"")</f>
        <v/>
      </c>
      <c r="C54" s="5" t="s">
        <v>1283</v>
      </c>
      <c r="D54" s="5" t="s">
        <v>1284</v>
      </c>
      <c r="E54" s="6" t="s">
        <v>1</v>
      </c>
      <c r="F54" s="54" t="s">
        <v>1264</v>
      </c>
      <c r="G54" s="54"/>
      <c r="H54" s="59" t="s">
        <v>1285</v>
      </c>
      <c r="I54" s="59" t="str">
        <f t="shared" si="10"/>
        <v>W</v>
      </c>
      <c r="J54" s="56">
        <f t="shared" si="1"/>
        <v>38028</v>
      </c>
      <c r="K54" s="6" t="str">
        <f t="shared" si="4"/>
        <v>W</v>
      </c>
      <c r="L54" s="6" t="str">
        <f t="shared" si="5"/>
        <v>J</v>
      </c>
      <c r="M54" s="6" t="str">
        <f t="shared" si="6"/>
        <v/>
      </c>
      <c r="O54" s="1"/>
      <c r="P54" s="37"/>
      <c r="Q54" s="37"/>
      <c r="S54" s="38" t="s">
        <v>928</v>
      </c>
    </row>
    <row r="55" spans="1:19" x14ac:dyDescent="0.25">
      <c r="A55"/>
      <c r="B55" t="str">
        <f>IFERROR(IF(AND(VLOOKUP('Entry Form'!$C$11,Data!$N$7:$O$47,2,FALSE)=Data!E55,COUNTIF(Data!$E$7:E55,Data!E55)=1),1,IF(E55&lt;&gt;E54,"",B54+1)),"")</f>
        <v/>
      </c>
      <c r="C55" s="5" t="s">
        <v>621</v>
      </c>
      <c r="D55" s="5" t="s">
        <v>119</v>
      </c>
      <c r="E55" s="6" t="s">
        <v>1</v>
      </c>
      <c r="F55" s="54"/>
      <c r="G55" s="54" t="s">
        <v>1264</v>
      </c>
      <c r="H55" s="55" t="s">
        <v>1029</v>
      </c>
      <c r="I55" s="59" t="str">
        <f t="shared" si="10"/>
        <v>M</v>
      </c>
      <c r="J55" s="56">
        <f t="shared" si="1"/>
        <v>22205</v>
      </c>
      <c r="K55" s="6" t="str">
        <f t="shared" si="4"/>
        <v>M</v>
      </c>
      <c r="L55" s="6" t="str">
        <f t="shared" si="5"/>
        <v>SM</v>
      </c>
      <c r="M55" s="6" t="str">
        <f t="shared" si="6"/>
        <v/>
      </c>
      <c r="O55" s="1"/>
      <c r="P55" s="37"/>
      <c r="Q55" s="37"/>
    </row>
    <row r="56" spans="1:19" x14ac:dyDescent="0.25">
      <c r="A56"/>
      <c r="B56" t="str">
        <f>IFERROR(IF(AND(VLOOKUP('Entry Form'!$C$11,Data!$N$7:$O$47,2,FALSE)=Data!E56,COUNTIF(Data!$E$7:E56,Data!E56)=1),1,IF(E56&lt;&gt;E55,"",B55+1)),"")</f>
        <v/>
      </c>
      <c r="C56" s="5" t="s">
        <v>621</v>
      </c>
      <c r="D56" s="5" t="s">
        <v>30</v>
      </c>
      <c r="E56" s="6" t="s">
        <v>1</v>
      </c>
      <c r="F56" s="54" t="s">
        <v>1264</v>
      </c>
      <c r="G56" s="54"/>
      <c r="H56" s="59" t="s">
        <v>64</v>
      </c>
      <c r="I56" s="59" t="str">
        <f t="shared" si="10"/>
        <v>M</v>
      </c>
      <c r="J56" s="56">
        <f t="shared" si="1"/>
        <v>30918</v>
      </c>
      <c r="K56" s="6" t="str">
        <f t="shared" si="4"/>
        <v>M</v>
      </c>
      <c r="L56" s="6" t="str">
        <f t="shared" si="5"/>
        <v/>
      </c>
      <c r="M56" s="6" t="str">
        <f t="shared" si="6"/>
        <v/>
      </c>
      <c r="O56" s="1"/>
      <c r="P56" s="37"/>
      <c r="S56" s="38" t="s">
        <v>931</v>
      </c>
    </row>
    <row r="57" spans="1:19" x14ac:dyDescent="0.25">
      <c r="A57"/>
      <c r="B57" t="str">
        <f>IFERROR(IF(AND(VLOOKUP('Entry Form'!$C$11,Data!$N$7:$O$47,2,FALSE)=Data!E57,COUNTIF(Data!$E$7:E57,Data!E57)=1),1,IF(E57&lt;&gt;E56,"",B56+1)),"")</f>
        <v/>
      </c>
      <c r="C57" s="5" t="s">
        <v>628</v>
      </c>
      <c r="D57" s="5" t="s">
        <v>72</v>
      </c>
      <c r="E57" s="6" t="s">
        <v>71</v>
      </c>
      <c r="F57" s="54" t="s">
        <v>1264</v>
      </c>
      <c r="G57" s="54"/>
      <c r="H57" s="55" t="s">
        <v>86</v>
      </c>
      <c r="I57" s="59" t="str">
        <f t="shared" si="10"/>
        <v>M</v>
      </c>
      <c r="J57" s="56">
        <f t="shared" si="1"/>
        <v>18389</v>
      </c>
      <c r="K57" s="6" t="str">
        <f t="shared" si="4"/>
        <v>M</v>
      </c>
      <c r="L57" s="6" t="str">
        <f t="shared" si="5"/>
        <v>SM</v>
      </c>
      <c r="M57" s="6" t="str">
        <f t="shared" si="6"/>
        <v/>
      </c>
      <c r="P57" s="37"/>
      <c r="Q57" s="37"/>
    </row>
    <row r="58" spans="1:19" x14ac:dyDescent="0.25">
      <c r="A58"/>
      <c r="B58" t="str">
        <f>IFERROR(IF(AND(VLOOKUP('Entry Form'!$C$11,Data!$N$7:$O$47,2,FALSE)=Data!E58,COUNTIF(Data!$E$7:E58,Data!E58)=1),1,IF(E58&lt;&gt;E57,"",B57+1)),"")</f>
        <v/>
      </c>
      <c r="C58" s="5" t="s">
        <v>629</v>
      </c>
      <c r="D58" s="5" t="s">
        <v>73</v>
      </c>
      <c r="E58" s="6" t="s">
        <v>71</v>
      </c>
      <c r="F58" s="54" t="s">
        <v>1264</v>
      </c>
      <c r="G58" s="54" t="s">
        <v>1264</v>
      </c>
      <c r="H58" s="55" t="s">
        <v>87</v>
      </c>
      <c r="I58" s="59" t="str">
        <f t="shared" si="10"/>
        <v>M</v>
      </c>
      <c r="J58" s="56">
        <f t="shared" si="1"/>
        <v>22213</v>
      </c>
      <c r="K58" s="6" t="str">
        <f t="shared" si="4"/>
        <v>M</v>
      </c>
      <c r="L58" s="6" t="str">
        <f t="shared" si="5"/>
        <v>SM</v>
      </c>
      <c r="M58" s="6" t="str">
        <f t="shared" si="6"/>
        <v/>
      </c>
      <c r="P58" s="37"/>
      <c r="Q58" s="37"/>
      <c r="S58" s="38" t="s">
        <v>934</v>
      </c>
    </row>
    <row r="59" spans="1:19" x14ac:dyDescent="0.25">
      <c r="A59"/>
      <c r="B59" t="str">
        <f>IFERROR(IF(AND(VLOOKUP('Entry Form'!$C$11,Data!$N$7:$O$47,2,FALSE)=Data!E59,COUNTIF(Data!$E$7:E59,Data!E59)=1),1,IF(E59&lt;&gt;E58,"",B58+1)),"")</f>
        <v/>
      </c>
      <c r="C59" s="5" t="s">
        <v>632</v>
      </c>
      <c r="D59" s="5" t="s">
        <v>76</v>
      </c>
      <c r="E59" s="6" t="s">
        <v>71</v>
      </c>
      <c r="F59" s="54" t="s">
        <v>1264</v>
      </c>
      <c r="G59" s="54"/>
      <c r="H59" s="59" t="s">
        <v>90</v>
      </c>
      <c r="I59" s="59" t="str">
        <f t="shared" si="10"/>
        <v>W</v>
      </c>
      <c r="J59" s="56">
        <f t="shared" si="1"/>
        <v>20630</v>
      </c>
      <c r="K59" s="6" t="str">
        <f t="shared" si="4"/>
        <v>W</v>
      </c>
      <c r="L59" s="6" t="str">
        <f t="shared" si="5"/>
        <v>SW</v>
      </c>
      <c r="M59" s="6" t="str">
        <f t="shared" si="6"/>
        <v/>
      </c>
      <c r="P59" s="37"/>
      <c r="Q59" s="37"/>
      <c r="S59" t="s">
        <v>935</v>
      </c>
    </row>
    <row r="60" spans="1:19" x14ac:dyDescent="0.25">
      <c r="A60"/>
      <c r="B60" t="str">
        <f>IFERROR(IF(AND(VLOOKUP('Entry Form'!$C$11,Data!$N$7:$O$47,2,FALSE)=Data!E60,COUNTIF(Data!$E$7:E60,Data!E60)=1),1,IF(E60&lt;&gt;E59,"",B59+1)),"")</f>
        <v/>
      </c>
      <c r="C60" s="5" t="s">
        <v>634</v>
      </c>
      <c r="D60" s="5" t="s">
        <v>78</v>
      </c>
      <c r="E60" s="6" t="s">
        <v>71</v>
      </c>
      <c r="F60" s="54" t="s">
        <v>1264</v>
      </c>
      <c r="G60" s="54" t="s">
        <v>1264</v>
      </c>
      <c r="H60" s="59" t="s">
        <v>92</v>
      </c>
      <c r="I60" s="59" t="str">
        <f t="shared" si="10"/>
        <v>M</v>
      </c>
      <c r="J60" s="56">
        <f t="shared" si="1"/>
        <v>26549</v>
      </c>
      <c r="K60" s="6" t="str">
        <f t="shared" si="4"/>
        <v>M</v>
      </c>
      <c r="L60" s="6" t="str">
        <f t="shared" si="5"/>
        <v>SM</v>
      </c>
      <c r="M60" s="6" t="str">
        <f t="shared" si="6"/>
        <v/>
      </c>
      <c r="N60" s="87"/>
      <c r="O60" s="87"/>
      <c r="P60" s="87">
        <v>10</v>
      </c>
      <c r="Q60" s="87">
        <v>11</v>
      </c>
      <c r="R60" s="87">
        <v>12</v>
      </c>
    </row>
    <row r="61" spans="1:19" x14ac:dyDescent="0.25">
      <c r="A61"/>
      <c r="B61" t="str">
        <f>IFERROR(IF(AND(VLOOKUP('Entry Form'!$C$11,Data!$N$7:$O$47,2,FALSE)=Data!E61,COUNTIF(Data!$E$7:E61,Data!E61)=1),1,IF(E61&lt;&gt;E60,"",B60+1)),"")</f>
        <v/>
      </c>
      <c r="C61" s="5" t="s">
        <v>634</v>
      </c>
      <c r="D61" s="5" t="s">
        <v>83</v>
      </c>
      <c r="E61" s="6" t="s">
        <v>71</v>
      </c>
      <c r="F61" s="54" t="s">
        <v>1264</v>
      </c>
      <c r="G61" s="54"/>
      <c r="H61" s="55" t="s">
        <v>97</v>
      </c>
      <c r="I61" s="59" t="str">
        <f t="shared" si="10"/>
        <v>W</v>
      </c>
      <c r="J61" s="56">
        <f t="shared" si="1"/>
        <v>38479</v>
      </c>
      <c r="K61" s="6" t="str">
        <f t="shared" si="4"/>
        <v>W</v>
      </c>
      <c r="L61" s="6" t="str">
        <f t="shared" si="5"/>
        <v>J</v>
      </c>
      <c r="M61" s="6" t="str">
        <f t="shared" si="6"/>
        <v/>
      </c>
      <c r="N61" s="87">
        <v>1</v>
      </c>
      <c r="O61" s="87" t="str">
        <f>IFERROR(VLOOKUP(N61,$B$7:$D$431,2,FALSE)&amp;" "&amp;VLOOKUP(N61,$B$7:$D$431,3,FALSE),"")</f>
        <v/>
      </c>
      <c r="P61" s="87" t="str">
        <f t="shared" ref="P61:R80" si="11">IFERROR(VLOOKUP($N61,$B$7:$M$431,P$60,FALSE),"")</f>
        <v/>
      </c>
      <c r="Q61" s="87" t="str">
        <f t="shared" si="11"/>
        <v/>
      </c>
      <c r="R61" s="87" t="str">
        <f t="shared" si="11"/>
        <v/>
      </c>
    </row>
    <row r="62" spans="1:19" x14ac:dyDescent="0.25">
      <c r="A62"/>
      <c r="B62" t="str">
        <f>IFERROR(IF(AND(VLOOKUP('Entry Form'!$C$11,Data!$N$7:$O$47,2,FALSE)=Data!E62,COUNTIF(Data!$E$7:E62,Data!E62)=1),1,IF(E62&lt;&gt;E61,"",B61+1)),"")</f>
        <v/>
      </c>
      <c r="C62" s="5" t="s">
        <v>631</v>
      </c>
      <c r="D62" s="5" t="s">
        <v>75</v>
      </c>
      <c r="E62" s="6" t="s">
        <v>71</v>
      </c>
      <c r="F62" s="54" t="s">
        <v>1264</v>
      </c>
      <c r="G62" s="54"/>
      <c r="H62" s="59" t="s">
        <v>89</v>
      </c>
      <c r="I62" s="59" t="str">
        <f t="shared" si="10"/>
        <v>W</v>
      </c>
      <c r="J62" s="56">
        <f t="shared" si="1"/>
        <v>22999</v>
      </c>
      <c r="K62" s="6" t="str">
        <f t="shared" si="4"/>
        <v>W</v>
      </c>
      <c r="L62" s="6" t="str">
        <f t="shared" si="5"/>
        <v>SW</v>
      </c>
      <c r="M62" s="6" t="str">
        <f t="shared" si="6"/>
        <v/>
      </c>
      <c r="N62" s="87">
        <v>2</v>
      </c>
      <c r="O62" s="87" t="str">
        <f t="shared" ref="O62:O125" si="12">IFERROR(VLOOKUP(N62,$B$7:$D$431,2,FALSE)&amp;" "&amp;VLOOKUP(N62,$B$7:$D$431,3,FALSE),"")</f>
        <v/>
      </c>
      <c r="P62" s="87" t="str">
        <f t="shared" si="11"/>
        <v/>
      </c>
      <c r="Q62" s="87" t="str">
        <f t="shared" si="11"/>
        <v/>
      </c>
      <c r="R62" s="87" t="str">
        <f t="shared" si="11"/>
        <v/>
      </c>
    </row>
    <row r="63" spans="1:19" x14ac:dyDescent="0.25">
      <c r="A63"/>
      <c r="B63" t="str">
        <f>IFERROR(IF(AND(VLOOKUP('Entry Form'!$C$11,Data!$N$7:$O$47,2,FALSE)=Data!E63,COUNTIF(Data!$E$7:E63,Data!E63)=1),1,IF(E63&lt;&gt;E62,"",B62+1)),"")</f>
        <v/>
      </c>
      <c r="C63" s="5" t="s">
        <v>631</v>
      </c>
      <c r="D63" s="5" t="s">
        <v>80</v>
      </c>
      <c r="E63" s="6" t="s">
        <v>71</v>
      </c>
      <c r="F63" s="54" t="s">
        <v>1264</v>
      </c>
      <c r="G63" s="54"/>
      <c r="H63" s="55" t="s">
        <v>94</v>
      </c>
      <c r="I63" s="59" t="str">
        <f t="shared" si="10"/>
        <v>M</v>
      </c>
      <c r="J63" s="56">
        <f t="shared" si="1"/>
        <v>20628</v>
      </c>
      <c r="K63" s="6" t="str">
        <f t="shared" si="4"/>
        <v>M</v>
      </c>
      <c r="L63" s="6" t="str">
        <f t="shared" si="5"/>
        <v>SM</v>
      </c>
      <c r="M63" s="6" t="str">
        <f t="shared" si="6"/>
        <v/>
      </c>
      <c r="N63" s="87">
        <v>3</v>
      </c>
      <c r="O63" s="87" t="str">
        <f t="shared" si="12"/>
        <v/>
      </c>
      <c r="P63" s="87" t="str">
        <f t="shared" si="11"/>
        <v/>
      </c>
      <c r="Q63" s="87" t="str">
        <f t="shared" si="11"/>
        <v/>
      </c>
      <c r="R63" s="87" t="str">
        <f t="shared" si="11"/>
        <v/>
      </c>
    </row>
    <row r="64" spans="1:19" x14ac:dyDescent="0.25">
      <c r="A64"/>
      <c r="B64" t="str">
        <f>IFERROR(IF(AND(VLOOKUP('Entry Form'!$C$11,Data!$N$7:$O$47,2,FALSE)=Data!E64,COUNTIF(Data!$E$7:E64,Data!E64)=1),1,IF(E64&lt;&gt;E63,"",B63+1)),"")</f>
        <v/>
      </c>
      <c r="C64" s="5" t="s">
        <v>637</v>
      </c>
      <c r="D64" s="5" t="s">
        <v>82</v>
      </c>
      <c r="E64" s="6" t="s">
        <v>71</v>
      </c>
      <c r="F64" s="54" t="s">
        <v>1264</v>
      </c>
      <c r="G64" s="54" t="s">
        <v>1264</v>
      </c>
      <c r="H64" s="55" t="s">
        <v>96</v>
      </c>
      <c r="I64" s="59" t="str">
        <f t="shared" si="10"/>
        <v>M</v>
      </c>
      <c r="J64" s="56">
        <f t="shared" si="1"/>
        <v>19371</v>
      </c>
      <c r="K64" s="6" t="str">
        <f t="shared" si="4"/>
        <v>M</v>
      </c>
      <c r="L64" s="6" t="str">
        <f t="shared" si="5"/>
        <v>SM</v>
      </c>
      <c r="M64" s="6" t="str">
        <f t="shared" si="6"/>
        <v/>
      </c>
      <c r="N64" s="87">
        <v>4</v>
      </c>
      <c r="O64" s="87" t="str">
        <f t="shared" si="12"/>
        <v/>
      </c>
      <c r="P64" s="87" t="str">
        <f t="shared" si="11"/>
        <v/>
      </c>
      <c r="Q64" s="87" t="str">
        <f t="shared" si="11"/>
        <v/>
      </c>
      <c r="R64" s="87" t="str">
        <f t="shared" si="11"/>
        <v/>
      </c>
    </row>
    <row r="65" spans="1:18" x14ac:dyDescent="0.25">
      <c r="A65"/>
      <c r="B65" t="str">
        <f>IFERROR(IF(AND(VLOOKUP('Entry Form'!$C$11,Data!$N$7:$O$47,2,FALSE)=Data!E65,COUNTIF(Data!$E$7:E65,Data!E65)=1),1,IF(E65&lt;&gt;E64,"",B64+1)),"")</f>
        <v/>
      </c>
      <c r="C65" s="5" t="s">
        <v>633</v>
      </c>
      <c r="D65" s="5" t="s">
        <v>77</v>
      </c>
      <c r="E65" s="6" t="s">
        <v>71</v>
      </c>
      <c r="F65" s="54" t="s">
        <v>1264</v>
      </c>
      <c r="G65" s="54"/>
      <c r="H65" s="59" t="s">
        <v>91</v>
      </c>
      <c r="I65" s="59" t="str">
        <f t="shared" si="10"/>
        <v>M</v>
      </c>
      <c r="J65" s="56">
        <f t="shared" si="1"/>
        <v>22470</v>
      </c>
      <c r="K65" s="6" t="str">
        <f t="shared" si="4"/>
        <v>M</v>
      </c>
      <c r="L65" s="6" t="str">
        <f t="shared" si="5"/>
        <v>SM</v>
      </c>
      <c r="M65" s="6" t="str">
        <f t="shared" si="6"/>
        <v/>
      </c>
      <c r="N65" s="87">
        <v>5</v>
      </c>
      <c r="O65" s="87" t="str">
        <f t="shared" si="12"/>
        <v/>
      </c>
      <c r="P65" s="87" t="str">
        <f t="shared" si="11"/>
        <v/>
      </c>
      <c r="Q65" s="87" t="str">
        <f t="shared" si="11"/>
        <v/>
      </c>
      <c r="R65" s="87" t="str">
        <f t="shared" si="11"/>
        <v/>
      </c>
    </row>
    <row r="66" spans="1:18" x14ac:dyDescent="0.25">
      <c r="A66"/>
      <c r="B66" t="str">
        <f>IFERROR(IF(AND(VLOOKUP('Entry Form'!$C$11,Data!$N$7:$O$47,2,FALSE)=Data!E66,COUNTIF(Data!$E$7:E66,Data!E66)=1),1,IF(E66&lt;&gt;E65,"",B65+1)),"")</f>
        <v/>
      </c>
      <c r="C66" s="5" t="s">
        <v>630</v>
      </c>
      <c r="D66" s="5" t="s">
        <v>74</v>
      </c>
      <c r="E66" s="6" t="s">
        <v>71</v>
      </c>
      <c r="F66" s="54" t="s">
        <v>1264</v>
      </c>
      <c r="G66" s="54"/>
      <c r="H66" s="59" t="s">
        <v>88</v>
      </c>
      <c r="I66" s="59" t="str">
        <f t="shared" si="10"/>
        <v>M</v>
      </c>
      <c r="J66" s="56">
        <f t="shared" si="1"/>
        <v>35440</v>
      </c>
      <c r="K66" s="6" t="str">
        <f t="shared" si="4"/>
        <v>M</v>
      </c>
      <c r="L66" s="6" t="str">
        <f t="shared" si="5"/>
        <v/>
      </c>
      <c r="M66" s="6" t="str">
        <f t="shared" si="6"/>
        <v/>
      </c>
      <c r="N66" s="87">
        <v>6</v>
      </c>
      <c r="O66" s="87" t="str">
        <f t="shared" si="12"/>
        <v/>
      </c>
      <c r="P66" s="87" t="str">
        <f t="shared" si="11"/>
        <v/>
      </c>
      <c r="Q66" s="87" t="str">
        <f t="shared" si="11"/>
        <v/>
      </c>
      <c r="R66" s="87" t="str">
        <f t="shared" si="11"/>
        <v/>
      </c>
    </row>
    <row r="67" spans="1:18" x14ac:dyDescent="0.25">
      <c r="A67"/>
      <c r="B67" t="str">
        <f>IFERROR(IF(AND(VLOOKUP('Entry Form'!$C$11,Data!$N$7:$O$47,2,FALSE)=Data!E67,COUNTIF(Data!$E$7:E67,Data!E67)=1),1,IF(E67&lt;&gt;E66,"",B66+1)),"")</f>
        <v/>
      </c>
      <c r="C67" s="5" t="s">
        <v>636</v>
      </c>
      <c r="D67" s="5" t="s">
        <v>81</v>
      </c>
      <c r="E67" s="6" t="s">
        <v>71</v>
      </c>
      <c r="F67" s="54" t="s">
        <v>1264</v>
      </c>
      <c r="G67" s="54" t="s">
        <v>1264</v>
      </c>
      <c r="H67" s="55" t="s">
        <v>95</v>
      </c>
      <c r="I67" s="59" t="str">
        <f t="shared" si="10"/>
        <v>M</v>
      </c>
      <c r="J67" s="56">
        <f t="shared" si="1"/>
        <v>34094</v>
      </c>
      <c r="K67" s="6" t="str">
        <f t="shared" si="4"/>
        <v>M</v>
      </c>
      <c r="L67" s="6" t="str">
        <f t="shared" si="5"/>
        <v/>
      </c>
      <c r="M67" s="6" t="str">
        <f t="shared" si="6"/>
        <v/>
      </c>
      <c r="N67" s="87">
        <v>7</v>
      </c>
      <c r="O67" s="87" t="str">
        <f t="shared" si="12"/>
        <v/>
      </c>
      <c r="P67" s="87" t="str">
        <f t="shared" si="11"/>
        <v/>
      </c>
      <c r="Q67" s="87" t="str">
        <f t="shared" si="11"/>
        <v/>
      </c>
      <c r="R67" s="87" t="str">
        <f t="shared" si="11"/>
        <v/>
      </c>
    </row>
    <row r="68" spans="1:18" x14ac:dyDescent="0.25">
      <c r="A68"/>
      <c r="B68" t="str">
        <f>IFERROR(IF(AND(VLOOKUP('Entry Form'!$C$11,Data!$N$7:$O$47,2,FALSE)=Data!E68,COUNTIF(Data!$E$7:E68,Data!E68)=1),1,IF(E68&lt;&gt;E67,"",B67+1)),"")</f>
        <v/>
      </c>
      <c r="C68" s="5" t="s">
        <v>627</v>
      </c>
      <c r="D68" s="5" t="s">
        <v>70</v>
      </c>
      <c r="E68" s="6" t="s">
        <v>71</v>
      </c>
      <c r="F68" s="54" t="s">
        <v>1264</v>
      </c>
      <c r="G68" s="54"/>
      <c r="H68" s="59" t="s">
        <v>85</v>
      </c>
      <c r="I68" s="59" t="str">
        <f t="shared" si="10"/>
        <v>M</v>
      </c>
      <c r="J68" s="56">
        <f t="shared" si="1"/>
        <v>31171</v>
      </c>
      <c r="K68" s="6" t="str">
        <f t="shared" si="4"/>
        <v>M</v>
      </c>
      <c r="L68" s="6" t="str">
        <f t="shared" si="5"/>
        <v/>
      </c>
      <c r="M68" s="6" t="str">
        <f t="shared" si="6"/>
        <v/>
      </c>
      <c r="N68" s="87">
        <v>8</v>
      </c>
      <c r="O68" s="87" t="str">
        <f t="shared" si="12"/>
        <v/>
      </c>
      <c r="P68" s="87" t="str">
        <f t="shared" si="11"/>
        <v/>
      </c>
      <c r="Q68" s="87" t="str">
        <f t="shared" si="11"/>
        <v/>
      </c>
      <c r="R68" s="87" t="str">
        <f t="shared" si="11"/>
        <v/>
      </c>
    </row>
    <row r="69" spans="1:18" x14ac:dyDescent="0.25">
      <c r="A69"/>
      <c r="B69" t="str">
        <f>IFERROR(IF(AND(VLOOKUP('Entry Form'!$C$11,Data!$N$7:$O$47,2,FALSE)=Data!E69,COUNTIF(Data!$E$7:E69,Data!E69)=1),1,IF(E69&lt;&gt;E68,"",B68+1)),"")</f>
        <v/>
      </c>
      <c r="C69" s="5" t="s">
        <v>638</v>
      </c>
      <c r="D69" s="5" t="s">
        <v>84</v>
      </c>
      <c r="E69" s="6" t="s">
        <v>71</v>
      </c>
      <c r="F69" s="54" t="s">
        <v>1264</v>
      </c>
      <c r="G69" s="54" t="s">
        <v>1264</v>
      </c>
      <c r="H69" s="55" t="s">
        <v>98</v>
      </c>
      <c r="I69" s="59" t="str">
        <f t="shared" si="10"/>
        <v>M</v>
      </c>
      <c r="J69" s="56">
        <f t="shared" si="1"/>
        <v>24196</v>
      </c>
      <c r="K69" s="6" t="str">
        <f t="shared" si="4"/>
        <v>M</v>
      </c>
      <c r="L69" s="6" t="str">
        <f t="shared" si="5"/>
        <v>SM</v>
      </c>
      <c r="M69" s="6" t="str">
        <f t="shared" si="6"/>
        <v/>
      </c>
      <c r="N69" s="87">
        <v>9</v>
      </c>
      <c r="O69" s="87" t="str">
        <f t="shared" si="12"/>
        <v/>
      </c>
      <c r="P69" s="87" t="str">
        <f t="shared" si="11"/>
        <v/>
      </c>
      <c r="Q69" s="87" t="str">
        <f t="shared" si="11"/>
        <v/>
      </c>
      <c r="R69" s="87" t="str">
        <f t="shared" si="11"/>
        <v/>
      </c>
    </row>
    <row r="70" spans="1:18" x14ac:dyDescent="0.25">
      <c r="A70"/>
      <c r="B70" t="str">
        <f>IFERROR(IF(AND(VLOOKUP('Entry Form'!$C$11,Data!$N$7:$O$47,2,FALSE)=Data!E70,COUNTIF(Data!$E$7:E70,Data!E70)=1),1,IF(E70&lt;&gt;E69,"",B69+1)),"")</f>
        <v/>
      </c>
      <c r="C70" s="5" t="s">
        <v>635</v>
      </c>
      <c r="D70" s="5" t="s">
        <v>79</v>
      </c>
      <c r="E70" s="6" t="s">
        <v>71</v>
      </c>
      <c r="F70" s="54" t="s">
        <v>1264</v>
      </c>
      <c r="G70" s="54" t="s">
        <v>1264</v>
      </c>
      <c r="H70" s="59" t="s">
        <v>93</v>
      </c>
      <c r="I70" s="59" t="str">
        <f t="shared" si="10"/>
        <v>M</v>
      </c>
      <c r="J70" s="56">
        <f t="shared" si="1"/>
        <v>22641</v>
      </c>
      <c r="K70" s="6" t="str">
        <f t="shared" si="4"/>
        <v>M</v>
      </c>
      <c r="L70" s="6" t="str">
        <f t="shared" si="5"/>
        <v>SM</v>
      </c>
      <c r="M70" s="6" t="str">
        <f t="shared" si="6"/>
        <v/>
      </c>
      <c r="N70" s="87">
        <v>10</v>
      </c>
      <c r="O70" s="87" t="str">
        <f t="shared" si="12"/>
        <v/>
      </c>
      <c r="P70" s="87" t="str">
        <f t="shared" si="11"/>
        <v/>
      </c>
      <c r="Q70" s="87" t="str">
        <f t="shared" si="11"/>
        <v/>
      </c>
      <c r="R70" s="87" t="str">
        <f t="shared" si="11"/>
        <v/>
      </c>
    </row>
    <row r="71" spans="1:18" x14ac:dyDescent="0.25">
      <c r="A71"/>
      <c r="B71" t="str">
        <f>IFERROR(IF(AND(VLOOKUP('Entry Form'!$C$11,Data!$N$7:$O$47,2,FALSE)=Data!E71,COUNTIF(Data!$E$7:E71,Data!E71)=1),1,IF(E71&lt;&gt;E70,"",B70+1)),"")</f>
        <v/>
      </c>
      <c r="C71" s="5" t="s">
        <v>1125</v>
      </c>
      <c r="D71" s="5" t="s">
        <v>941</v>
      </c>
      <c r="E71" s="6" t="s">
        <v>942</v>
      </c>
      <c r="F71" s="54"/>
      <c r="G71" s="54" t="s">
        <v>1264</v>
      </c>
      <c r="H71" s="55" t="s">
        <v>1030</v>
      </c>
      <c r="I71" s="59" t="str">
        <f t="shared" si="10"/>
        <v>M</v>
      </c>
      <c r="J71" s="56">
        <f t="shared" ref="J71:J134" si="13">DATEVALUE(MID(H71,11,4)&amp;"-"&amp;MID(H71,9,2)&amp;"-"&amp;MID(H71,7,2))</f>
        <v>23742</v>
      </c>
      <c r="K71" s="6" t="str">
        <f t="shared" ref="K71:K134" si="14">I71</f>
        <v>M</v>
      </c>
      <c r="L71" s="6" t="str">
        <f t="shared" si="5"/>
        <v>SM</v>
      </c>
      <c r="M71" s="6" t="str">
        <f t="shared" si="6"/>
        <v/>
      </c>
      <c r="N71" s="87">
        <v>11</v>
      </c>
      <c r="O71" s="87" t="str">
        <f t="shared" si="12"/>
        <v/>
      </c>
      <c r="P71" s="87" t="str">
        <f t="shared" si="11"/>
        <v/>
      </c>
      <c r="Q71" s="87" t="str">
        <f t="shared" si="11"/>
        <v/>
      </c>
      <c r="R71" s="87" t="str">
        <f t="shared" si="11"/>
        <v/>
      </c>
    </row>
    <row r="72" spans="1:18" x14ac:dyDescent="0.25">
      <c r="A72"/>
      <c r="B72" t="str">
        <f>IFERROR(IF(AND(VLOOKUP('Entry Form'!$C$11,Data!$N$7:$O$47,2,FALSE)=Data!E72,COUNTIF(Data!$E$7:E72,Data!E72)=1),1,IF(E72&lt;&gt;E71,"",B71+1)),"")</f>
        <v/>
      </c>
      <c r="C72" s="5" t="s">
        <v>1127</v>
      </c>
      <c r="D72" s="5" t="s">
        <v>945</v>
      </c>
      <c r="E72" s="6" t="s">
        <v>944</v>
      </c>
      <c r="F72" s="54"/>
      <c r="G72" s="54" t="s">
        <v>1264</v>
      </c>
      <c r="H72" s="55" t="s">
        <v>1032</v>
      </c>
      <c r="I72" s="59" t="str">
        <f t="shared" si="10"/>
        <v>W</v>
      </c>
      <c r="J72" s="56">
        <f t="shared" si="13"/>
        <v>35916</v>
      </c>
      <c r="K72" s="6" t="str">
        <f t="shared" si="14"/>
        <v>W</v>
      </c>
      <c r="L72" s="6" t="str">
        <f t="shared" ref="L72:L135" si="15">IF(J72&gt;=$J$3,$I$3,IF(J72&lt;=$J$4,$I$4&amp;I72,""))</f>
        <v/>
      </c>
      <c r="M72" s="6" t="str">
        <f t="shared" ref="M72:M135" si="16">IF(J72&gt;=$J$2,$I$2,"")</f>
        <v/>
      </c>
      <c r="N72" s="87">
        <v>12</v>
      </c>
      <c r="O72" s="87" t="str">
        <f t="shared" si="12"/>
        <v/>
      </c>
      <c r="P72" s="87" t="str">
        <f t="shared" si="11"/>
        <v/>
      </c>
      <c r="Q72" s="87" t="str">
        <f t="shared" si="11"/>
        <v/>
      </c>
      <c r="R72" s="87" t="str">
        <f t="shared" si="11"/>
        <v/>
      </c>
    </row>
    <row r="73" spans="1:18" x14ac:dyDescent="0.25">
      <c r="A73"/>
      <c r="B73" t="str">
        <f>IFERROR(IF(AND(VLOOKUP('Entry Form'!$C$11,Data!$N$7:$O$47,2,FALSE)=Data!E73,COUNTIF(Data!$E$7:E73,Data!E73)=1),1,IF(E73&lt;&gt;E72,"",B72+1)),"")</f>
        <v/>
      </c>
      <c r="C73" s="5" t="s">
        <v>1126</v>
      </c>
      <c r="D73" s="5" t="s">
        <v>943</v>
      </c>
      <c r="E73" s="6" t="s">
        <v>944</v>
      </c>
      <c r="F73" s="54"/>
      <c r="G73" s="54" t="s">
        <v>1264</v>
      </c>
      <c r="H73" s="55" t="s">
        <v>1031</v>
      </c>
      <c r="I73" s="59" t="str">
        <f t="shared" si="10"/>
        <v>M</v>
      </c>
      <c r="J73" s="56">
        <f t="shared" si="13"/>
        <v>35691</v>
      </c>
      <c r="K73" s="6" t="str">
        <f t="shared" si="14"/>
        <v>M</v>
      </c>
      <c r="L73" s="6" t="str">
        <f t="shared" si="15"/>
        <v/>
      </c>
      <c r="M73" s="6" t="str">
        <f t="shared" si="16"/>
        <v/>
      </c>
      <c r="N73" s="87">
        <v>13</v>
      </c>
      <c r="O73" s="87" t="str">
        <f t="shared" si="12"/>
        <v/>
      </c>
      <c r="P73" s="87" t="str">
        <f t="shared" si="11"/>
        <v/>
      </c>
      <c r="Q73" s="87" t="str">
        <f t="shared" si="11"/>
        <v/>
      </c>
      <c r="R73" s="87" t="str">
        <f t="shared" si="11"/>
        <v/>
      </c>
    </row>
    <row r="74" spans="1:18" x14ac:dyDescent="0.25">
      <c r="A74"/>
      <c r="B74" t="str">
        <f>IFERROR(IF(AND(VLOOKUP('Entry Form'!$C$11,Data!$N$7:$O$47,2,FALSE)=Data!E74,COUNTIF(Data!$E$7:E74,Data!E74)=1),1,IF(E74&lt;&gt;E73,"",B73+1)),"")</f>
        <v/>
      </c>
      <c r="C74" s="5" t="s">
        <v>1128</v>
      </c>
      <c r="D74" s="5" t="s">
        <v>946</v>
      </c>
      <c r="E74" s="6" t="s">
        <v>947</v>
      </c>
      <c r="F74" s="54"/>
      <c r="G74" s="54" t="s">
        <v>1264</v>
      </c>
      <c r="H74" s="55" t="s">
        <v>1033</v>
      </c>
      <c r="I74" s="59" t="str">
        <f t="shared" si="10"/>
        <v>M</v>
      </c>
      <c r="J74" s="56">
        <f t="shared" si="13"/>
        <v>30065</v>
      </c>
      <c r="K74" s="6" t="str">
        <f t="shared" si="14"/>
        <v>M</v>
      </c>
      <c r="L74" s="6" t="str">
        <f t="shared" si="15"/>
        <v/>
      </c>
      <c r="M74" s="6" t="str">
        <f t="shared" si="16"/>
        <v/>
      </c>
      <c r="N74" s="87">
        <v>14</v>
      </c>
      <c r="O74" s="87" t="str">
        <f t="shared" si="12"/>
        <v/>
      </c>
      <c r="P74" s="87" t="str">
        <f t="shared" si="11"/>
        <v/>
      </c>
      <c r="Q74" s="87" t="str">
        <f t="shared" si="11"/>
        <v/>
      </c>
      <c r="R74" s="87" t="str">
        <f t="shared" si="11"/>
        <v/>
      </c>
    </row>
    <row r="75" spans="1:18" x14ac:dyDescent="0.25">
      <c r="A75"/>
      <c r="B75" t="str">
        <f>IFERROR(IF(AND(VLOOKUP('Entry Form'!$C$11,Data!$N$7:$O$47,2,FALSE)=Data!E75,COUNTIF(Data!$E$7:E75,Data!E75)=1),1,IF(E75&lt;&gt;E74,"",B74+1)),"")</f>
        <v/>
      </c>
      <c r="C75" s="5" t="s">
        <v>1129</v>
      </c>
      <c r="D75" s="5" t="s">
        <v>101</v>
      </c>
      <c r="E75" s="6" t="s">
        <v>948</v>
      </c>
      <c r="F75" s="54"/>
      <c r="G75" s="54" t="s">
        <v>1264</v>
      </c>
      <c r="H75" s="55" t="s">
        <v>1034</v>
      </c>
      <c r="I75" s="59" t="str">
        <f t="shared" si="10"/>
        <v>M</v>
      </c>
      <c r="J75" s="56">
        <f t="shared" si="13"/>
        <v>26689</v>
      </c>
      <c r="K75" s="6" t="str">
        <f t="shared" si="14"/>
        <v>M</v>
      </c>
      <c r="L75" s="6" t="str">
        <f t="shared" si="15"/>
        <v>SM</v>
      </c>
      <c r="M75" s="6" t="str">
        <f t="shared" si="16"/>
        <v/>
      </c>
      <c r="N75" s="87">
        <v>15</v>
      </c>
      <c r="O75" s="87" t="str">
        <f t="shared" si="12"/>
        <v/>
      </c>
      <c r="P75" s="87" t="str">
        <f t="shared" si="11"/>
        <v/>
      </c>
      <c r="Q75" s="87" t="str">
        <f t="shared" si="11"/>
        <v/>
      </c>
      <c r="R75" s="87" t="str">
        <f t="shared" si="11"/>
        <v/>
      </c>
    </row>
    <row r="76" spans="1:18" x14ac:dyDescent="0.25">
      <c r="A76"/>
      <c r="B76" t="str">
        <f>IFERROR(IF(AND(VLOOKUP('Entry Form'!$C$11,Data!$N$7:$O$47,2,FALSE)=Data!E76,COUNTIF(Data!$E$7:E76,Data!E76)=1),1,IF(E76&lt;&gt;E75,"",B75+1)),"")</f>
        <v/>
      </c>
      <c r="C76" s="5" t="s">
        <v>657</v>
      </c>
      <c r="D76" s="5" t="s">
        <v>121</v>
      </c>
      <c r="E76" s="6" t="s">
        <v>100</v>
      </c>
      <c r="F76" s="54"/>
      <c r="G76" s="54" t="s">
        <v>1264</v>
      </c>
      <c r="H76" s="59" t="s">
        <v>155</v>
      </c>
      <c r="I76" s="59" t="str">
        <f t="shared" si="10"/>
        <v>W</v>
      </c>
      <c r="J76" s="56">
        <f t="shared" si="13"/>
        <v>37640</v>
      </c>
      <c r="K76" s="6" t="str">
        <f t="shared" si="14"/>
        <v>W</v>
      </c>
      <c r="L76" s="6" t="str">
        <f t="shared" si="15"/>
        <v/>
      </c>
      <c r="M76" s="6" t="str">
        <f t="shared" si="16"/>
        <v/>
      </c>
      <c r="N76" s="87">
        <v>16</v>
      </c>
      <c r="O76" s="87" t="str">
        <f t="shared" si="12"/>
        <v/>
      </c>
      <c r="P76" s="87" t="str">
        <f t="shared" si="11"/>
        <v/>
      </c>
      <c r="Q76" s="87" t="str">
        <f t="shared" si="11"/>
        <v/>
      </c>
      <c r="R76" s="87" t="str">
        <f t="shared" si="11"/>
        <v/>
      </c>
    </row>
    <row r="77" spans="1:18" x14ac:dyDescent="0.25">
      <c r="A77"/>
      <c r="B77" t="str">
        <f>IFERROR(IF(AND(VLOOKUP('Entry Form'!$C$11,Data!$N$7:$O$47,2,FALSE)=Data!E77,COUNTIF(Data!$E$7:E77,Data!E77)=1),1,IF(E77&lt;&gt;E76,"",B76+1)),"")</f>
        <v/>
      </c>
      <c r="C77" s="5" t="s">
        <v>1132</v>
      </c>
      <c r="D77" s="5" t="s">
        <v>99</v>
      </c>
      <c r="E77" s="6" t="s">
        <v>100</v>
      </c>
      <c r="F77" s="54"/>
      <c r="G77" s="54" t="s">
        <v>1264</v>
      </c>
      <c r="H77" s="55" t="s">
        <v>1037</v>
      </c>
      <c r="I77" s="59" t="str">
        <f t="shared" si="10"/>
        <v>M</v>
      </c>
      <c r="J77" s="56">
        <f t="shared" si="13"/>
        <v>39681</v>
      </c>
      <c r="K77" s="6" t="str">
        <f t="shared" si="14"/>
        <v>M</v>
      </c>
      <c r="L77" s="6" t="str">
        <f t="shared" si="15"/>
        <v>J</v>
      </c>
      <c r="M77" s="6" t="str">
        <f t="shared" si="16"/>
        <v>C</v>
      </c>
      <c r="N77" s="87">
        <v>17</v>
      </c>
      <c r="O77" s="87" t="str">
        <f t="shared" si="12"/>
        <v/>
      </c>
      <c r="P77" s="87" t="str">
        <f t="shared" si="11"/>
        <v/>
      </c>
      <c r="Q77" s="87" t="str">
        <f t="shared" si="11"/>
        <v/>
      </c>
      <c r="R77" s="87" t="str">
        <f t="shared" si="11"/>
        <v/>
      </c>
    </row>
    <row r="78" spans="1:18" x14ac:dyDescent="0.25">
      <c r="A78"/>
      <c r="B78" t="str">
        <f>IFERROR(IF(AND(VLOOKUP('Entry Form'!$C$11,Data!$N$7:$O$47,2,FALSE)=Data!E78,COUNTIF(Data!$E$7:E78,Data!E78)=1),1,IF(E78&lt;&gt;E77,"",B77+1)),"")</f>
        <v/>
      </c>
      <c r="C78" s="5" t="s">
        <v>639</v>
      </c>
      <c r="D78" s="5" t="s">
        <v>99</v>
      </c>
      <c r="E78" s="6" t="s">
        <v>100</v>
      </c>
      <c r="F78" s="54"/>
      <c r="G78" s="54" t="s">
        <v>1264</v>
      </c>
      <c r="H78" s="55" t="s">
        <v>134</v>
      </c>
      <c r="I78" s="59" t="str">
        <f t="shared" si="10"/>
        <v>M</v>
      </c>
      <c r="J78" s="56">
        <f t="shared" si="13"/>
        <v>37230</v>
      </c>
      <c r="K78" s="6" t="str">
        <f t="shared" si="14"/>
        <v>M</v>
      </c>
      <c r="L78" s="6" t="str">
        <f t="shared" si="15"/>
        <v/>
      </c>
      <c r="M78" s="6" t="str">
        <f t="shared" si="16"/>
        <v/>
      </c>
      <c r="N78" s="87">
        <v>18</v>
      </c>
      <c r="O78" s="87" t="str">
        <f t="shared" si="12"/>
        <v/>
      </c>
      <c r="P78" s="87" t="str">
        <f t="shared" si="11"/>
        <v/>
      </c>
      <c r="Q78" s="87" t="str">
        <f t="shared" si="11"/>
        <v/>
      </c>
      <c r="R78" s="87" t="str">
        <f t="shared" si="11"/>
        <v/>
      </c>
    </row>
    <row r="79" spans="1:18" x14ac:dyDescent="0.25">
      <c r="A79"/>
      <c r="B79" t="str">
        <f>IFERROR(IF(AND(VLOOKUP('Entry Form'!$C$11,Data!$N$7:$O$47,2,FALSE)=Data!E79,COUNTIF(Data!$E$7:E79,Data!E79)=1),1,IF(E79&lt;&gt;E78,"",B78+1)),"")</f>
        <v/>
      </c>
      <c r="C79" s="5" t="s">
        <v>641</v>
      </c>
      <c r="D79" s="5" t="s">
        <v>102</v>
      </c>
      <c r="E79" s="6" t="s">
        <v>100</v>
      </c>
      <c r="F79" s="54"/>
      <c r="G79" s="54" t="s">
        <v>1264</v>
      </c>
      <c r="H79" s="59" t="s">
        <v>136</v>
      </c>
      <c r="I79" s="59" t="str">
        <f t="shared" si="10"/>
        <v>W</v>
      </c>
      <c r="J79" s="56">
        <f t="shared" si="13"/>
        <v>37502</v>
      </c>
      <c r="K79" s="6" t="str">
        <f t="shared" si="14"/>
        <v>W</v>
      </c>
      <c r="L79" s="6" t="str">
        <f t="shared" si="15"/>
        <v/>
      </c>
      <c r="M79" s="6" t="str">
        <f t="shared" si="16"/>
        <v/>
      </c>
      <c r="N79" s="87">
        <v>19</v>
      </c>
      <c r="O79" s="87" t="str">
        <f t="shared" si="12"/>
        <v/>
      </c>
      <c r="P79" s="87" t="str">
        <f t="shared" si="11"/>
        <v/>
      </c>
      <c r="Q79" s="87" t="str">
        <f t="shared" si="11"/>
        <v/>
      </c>
      <c r="R79" s="87" t="str">
        <f t="shared" si="11"/>
        <v/>
      </c>
    </row>
    <row r="80" spans="1:18" x14ac:dyDescent="0.25">
      <c r="A80"/>
      <c r="B80" t="str">
        <f>IFERROR(IF(AND(VLOOKUP('Entry Form'!$C$11,Data!$N$7:$O$47,2,FALSE)=Data!E80,COUNTIF(Data!$E$7:E80,Data!E80)=1),1,IF(E80&lt;&gt;E79,"",B79+1)),"")</f>
        <v/>
      </c>
      <c r="C80" s="5" t="s">
        <v>665</v>
      </c>
      <c r="D80" s="5" t="s">
        <v>7</v>
      </c>
      <c r="E80" s="6" t="s">
        <v>100</v>
      </c>
      <c r="F80" s="54"/>
      <c r="G80" s="54" t="s">
        <v>1264</v>
      </c>
      <c r="H80" s="59" t="s">
        <v>166</v>
      </c>
      <c r="I80" s="59" t="str">
        <f t="shared" si="10"/>
        <v>M</v>
      </c>
      <c r="J80" s="56">
        <f t="shared" si="13"/>
        <v>39580</v>
      </c>
      <c r="K80" s="6" t="str">
        <f t="shared" si="14"/>
        <v>M</v>
      </c>
      <c r="L80" s="6" t="str">
        <f t="shared" si="15"/>
        <v>J</v>
      </c>
      <c r="M80" s="6" t="str">
        <f t="shared" si="16"/>
        <v/>
      </c>
      <c r="N80" s="87">
        <v>20</v>
      </c>
      <c r="O80" s="87" t="str">
        <f t="shared" si="12"/>
        <v/>
      </c>
      <c r="P80" s="87" t="str">
        <f t="shared" si="11"/>
        <v/>
      </c>
      <c r="Q80" s="87" t="str">
        <f t="shared" si="11"/>
        <v/>
      </c>
      <c r="R80" s="87" t="str">
        <f t="shared" si="11"/>
        <v/>
      </c>
    </row>
    <row r="81" spans="1:18" x14ac:dyDescent="0.25">
      <c r="A81"/>
      <c r="B81" t="str">
        <f>IFERROR(IF(AND(VLOOKUP('Entry Form'!$C$11,Data!$N$7:$O$47,2,FALSE)=Data!E81,COUNTIF(Data!$E$7:E81,Data!E81)=1),1,IF(E81&lt;&gt;E80,"",B80+1)),"")</f>
        <v/>
      </c>
      <c r="C81" s="5" t="s">
        <v>666</v>
      </c>
      <c r="D81" s="5" t="s">
        <v>131</v>
      </c>
      <c r="E81" s="6" t="s">
        <v>100</v>
      </c>
      <c r="F81" s="54"/>
      <c r="G81" s="54" t="s">
        <v>1264</v>
      </c>
      <c r="H81" s="59" t="s">
        <v>167</v>
      </c>
      <c r="I81" s="59" t="str">
        <f t="shared" si="10"/>
        <v>M</v>
      </c>
      <c r="J81" s="56">
        <f t="shared" si="13"/>
        <v>39742</v>
      </c>
      <c r="K81" s="6" t="str">
        <f t="shared" si="14"/>
        <v>M</v>
      </c>
      <c r="L81" s="6" t="str">
        <f t="shared" si="15"/>
        <v>J</v>
      </c>
      <c r="M81" s="6" t="str">
        <f t="shared" si="16"/>
        <v>C</v>
      </c>
      <c r="N81" s="87">
        <v>21</v>
      </c>
      <c r="O81" s="87" t="str">
        <f t="shared" si="12"/>
        <v/>
      </c>
      <c r="P81" s="87" t="str">
        <f t="shared" ref="P81:R100" si="17">IFERROR(VLOOKUP($N81,$B$7:$M$431,P$60,FALSE),"")</f>
        <v/>
      </c>
      <c r="Q81" s="87" t="str">
        <f t="shared" si="17"/>
        <v/>
      </c>
      <c r="R81" s="87" t="str">
        <f t="shared" si="17"/>
        <v/>
      </c>
    </row>
    <row r="82" spans="1:18" x14ac:dyDescent="0.25">
      <c r="A82"/>
      <c r="B82" t="str">
        <f>IFERROR(IF(AND(VLOOKUP('Entry Form'!$C$11,Data!$N$7:$O$47,2,FALSE)=Data!E82,COUNTIF(Data!$E$7:E82,Data!E82)=1),1,IF(E82&lt;&gt;E81,"",B81+1)),"")</f>
        <v/>
      </c>
      <c r="C82" s="5" t="s">
        <v>1286</v>
      </c>
      <c r="D82" s="5" t="s">
        <v>1287</v>
      </c>
      <c r="E82" s="6" t="s">
        <v>100</v>
      </c>
      <c r="F82" s="54"/>
      <c r="G82" s="54" t="s">
        <v>1264</v>
      </c>
      <c r="H82" s="6" t="s">
        <v>1288</v>
      </c>
      <c r="I82" s="59" t="str">
        <f t="shared" si="10"/>
        <v>M</v>
      </c>
      <c r="J82" s="56">
        <f t="shared" si="13"/>
        <v>40017</v>
      </c>
      <c r="K82" s="6" t="str">
        <f t="shared" si="14"/>
        <v>M</v>
      </c>
      <c r="L82" s="6" t="str">
        <f t="shared" si="15"/>
        <v>J</v>
      </c>
      <c r="M82" s="6" t="str">
        <f t="shared" si="16"/>
        <v>C</v>
      </c>
      <c r="N82" s="87">
        <v>22</v>
      </c>
      <c r="O82" s="87" t="str">
        <f t="shared" si="12"/>
        <v/>
      </c>
      <c r="P82" s="87" t="str">
        <f t="shared" si="17"/>
        <v/>
      </c>
      <c r="Q82" s="87" t="str">
        <f t="shared" si="17"/>
        <v/>
      </c>
      <c r="R82" s="87" t="str">
        <f t="shared" si="17"/>
        <v/>
      </c>
    </row>
    <row r="83" spans="1:18" x14ac:dyDescent="0.25">
      <c r="A83"/>
      <c r="B83" t="str">
        <f>IFERROR(IF(AND(VLOOKUP('Entry Form'!$C$11,Data!$N$7:$O$47,2,FALSE)=Data!E83,COUNTIF(Data!$E$7:E83,Data!E83)=1),1,IF(E83&lt;&gt;E82,"",B82+1)),"")</f>
        <v/>
      </c>
      <c r="C83" s="5" t="s">
        <v>642</v>
      </c>
      <c r="D83" s="5" t="s">
        <v>103</v>
      </c>
      <c r="E83" s="6" t="s">
        <v>100</v>
      </c>
      <c r="F83" s="54"/>
      <c r="G83" s="54" t="s">
        <v>1264</v>
      </c>
      <c r="H83" s="55" t="s">
        <v>137</v>
      </c>
      <c r="I83" s="59" t="str">
        <f t="shared" si="10"/>
        <v>M</v>
      </c>
      <c r="J83" s="56">
        <f t="shared" si="13"/>
        <v>37985</v>
      </c>
      <c r="K83" s="6" t="str">
        <f t="shared" si="14"/>
        <v>M</v>
      </c>
      <c r="L83" s="6" t="str">
        <f t="shared" si="15"/>
        <v>J</v>
      </c>
      <c r="M83" s="6" t="str">
        <f t="shared" si="16"/>
        <v/>
      </c>
      <c r="N83" s="87">
        <v>23</v>
      </c>
      <c r="O83" s="87" t="str">
        <f t="shared" si="12"/>
        <v/>
      </c>
      <c r="P83" s="87" t="str">
        <f t="shared" si="17"/>
        <v/>
      </c>
      <c r="Q83" s="87" t="str">
        <f t="shared" si="17"/>
        <v/>
      </c>
      <c r="R83" s="87" t="str">
        <f t="shared" si="17"/>
        <v/>
      </c>
    </row>
    <row r="84" spans="1:18" x14ac:dyDescent="0.25">
      <c r="A84"/>
      <c r="B84" t="str">
        <f>IFERROR(IF(AND(VLOOKUP('Entry Form'!$C$11,Data!$N$7:$O$47,2,FALSE)=Data!E84,COUNTIF(Data!$E$7:E84,Data!E84)=1),1,IF(E84&lt;&gt;E83,"",B83+1)),"")</f>
        <v/>
      </c>
      <c r="C84" s="5" t="s">
        <v>640</v>
      </c>
      <c r="D84" s="5" t="s">
        <v>101</v>
      </c>
      <c r="E84" s="6" t="s">
        <v>100</v>
      </c>
      <c r="F84" s="54"/>
      <c r="G84" s="54" t="s">
        <v>1264</v>
      </c>
      <c r="H84" s="59" t="s">
        <v>135</v>
      </c>
      <c r="I84" s="59" t="str">
        <f t="shared" si="10"/>
        <v>M</v>
      </c>
      <c r="J84" s="56">
        <f t="shared" si="13"/>
        <v>37433</v>
      </c>
      <c r="K84" s="6" t="str">
        <f t="shared" si="14"/>
        <v>M</v>
      </c>
      <c r="L84" s="6" t="str">
        <f t="shared" si="15"/>
        <v/>
      </c>
      <c r="M84" s="6" t="str">
        <f t="shared" si="16"/>
        <v/>
      </c>
      <c r="N84" s="87">
        <v>24</v>
      </c>
      <c r="O84" s="87" t="str">
        <f t="shared" si="12"/>
        <v/>
      </c>
      <c r="P84" s="87" t="str">
        <f t="shared" si="17"/>
        <v/>
      </c>
      <c r="Q84" s="87" t="str">
        <f t="shared" si="17"/>
        <v/>
      </c>
      <c r="R84" s="87" t="str">
        <f t="shared" si="17"/>
        <v/>
      </c>
    </row>
    <row r="85" spans="1:18" x14ac:dyDescent="0.25">
      <c r="A85"/>
      <c r="B85" t="str">
        <f>IFERROR(IF(AND(VLOOKUP('Entry Form'!$C$11,Data!$N$7:$O$47,2,FALSE)=Data!E85,COUNTIF(Data!$E$7:E85,Data!E85)=1),1,IF(E85&lt;&gt;E84,"",B84+1)),"")</f>
        <v/>
      </c>
      <c r="C85" s="5" t="s">
        <v>1289</v>
      </c>
      <c r="D85" s="5" t="s">
        <v>1290</v>
      </c>
      <c r="E85" s="6" t="s">
        <v>100</v>
      </c>
      <c r="F85" s="54"/>
      <c r="G85" s="54" t="s">
        <v>1264</v>
      </c>
      <c r="H85" s="6" t="s">
        <v>1291</v>
      </c>
      <c r="I85" s="59" t="str">
        <f t="shared" si="10"/>
        <v>W</v>
      </c>
      <c r="J85" s="56">
        <f t="shared" si="13"/>
        <v>40948</v>
      </c>
      <c r="K85" s="6" t="str">
        <f t="shared" si="14"/>
        <v>W</v>
      </c>
      <c r="L85" s="6" t="str">
        <f t="shared" si="15"/>
        <v>J</v>
      </c>
      <c r="M85" s="6" t="str">
        <f t="shared" si="16"/>
        <v>C</v>
      </c>
      <c r="N85" s="87">
        <v>25</v>
      </c>
      <c r="O85" s="87" t="str">
        <f t="shared" si="12"/>
        <v/>
      </c>
      <c r="P85" s="87" t="str">
        <f t="shared" si="17"/>
        <v/>
      </c>
      <c r="Q85" s="87" t="str">
        <f t="shared" si="17"/>
        <v/>
      </c>
      <c r="R85" s="87" t="str">
        <f t="shared" si="17"/>
        <v/>
      </c>
    </row>
    <row r="86" spans="1:18" x14ac:dyDescent="0.25">
      <c r="A86"/>
      <c r="B86" t="str">
        <f>IFERROR(IF(AND(VLOOKUP('Entry Form'!$C$11,Data!$N$7:$O$47,2,FALSE)=Data!E86,COUNTIF(Data!$E$7:E86,Data!E86)=1),1,IF(E86&lt;&gt;E85,"",B85+1)),"")</f>
        <v/>
      </c>
      <c r="C86" s="5" t="s">
        <v>643</v>
      </c>
      <c r="D86" s="5" t="s">
        <v>104</v>
      </c>
      <c r="E86" s="6" t="s">
        <v>100</v>
      </c>
      <c r="F86" s="54"/>
      <c r="G86" s="54" t="s">
        <v>1264</v>
      </c>
      <c r="H86" s="55" t="s">
        <v>138</v>
      </c>
      <c r="I86" s="59" t="str">
        <f t="shared" si="10"/>
        <v>M</v>
      </c>
      <c r="J86" s="56">
        <f t="shared" si="13"/>
        <v>37481</v>
      </c>
      <c r="K86" s="6" t="str">
        <f t="shared" si="14"/>
        <v>M</v>
      </c>
      <c r="L86" s="6" t="str">
        <f t="shared" si="15"/>
        <v/>
      </c>
      <c r="M86" s="6" t="str">
        <f t="shared" si="16"/>
        <v/>
      </c>
      <c r="N86" s="87">
        <v>26</v>
      </c>
      <c r="O86" s="87" t="str">
        <f t="shared" si="12"/>
        <v/>
      </c>
      <c r="P86" s="87" t="str">
        <f t="shared" si="17"/>
        <v/>
      </c>
      <c r="Q86" s="87" t="str">
        <f t="shared" si="17"/>
        <v/>
      </c>
      <c r="R86" s="87" t="str">
        <f t="shared" si="17"/>
        <v/>
      </c>
    </row>
    <row r="87" spans="1:18" x14ac:dyDescent="0.25">
      <c r="A87"/>
      <c r="B87" t="str">
        <f>IFERROR(IF(AND(VLOOKUP('Entry Form'!$C$11,Data!$N$7:$O$47,2,FALSE)=Data!E87,COUNTIF(Data!$E$7:E87,Data!E87)=1),1,IF(E87&lt;&gt;E86,"",B86+1)),"")</f>
        <v/>
      </c>
      <c r="C87" s="5" t="s">
        <v>1227</v>
      </c>
      <c r="D87" s="5" t="s">
        <v>122</v>
      </c>
      <c r="E87" s="6" t="s">
        <v>100</v>
      </c>
      <c r="F87" s="54"/>
      <c r="G87" s="54" t="s">
        <v>1264</v>
      </c>
      <c r="H87" s="55" t="s">
        <v>156</v>
      </c>
      <c r="I87" s="59" t="str">
        <f t="shared" si="10"/>
        <v>W</v>
      </c>
      <c r="J87" s="56">
        <f t="shared" si="13"/>
        <v>39059</v>
      </c>
      <c r="K87" s="6" t="str">
        <f t="shared" si="14"/>
        <v>W</v>
      </c>
      <c r="L87" s="6" t="str">
        <f t="shared" si="15"/>
        <v>J</v>
      </c>
      <c r="M87" s="6" t="str">
        <f t="shared" si="16"/>
        <v/>
      </c>
      <c r="N87" s="87">
        <v>27</v>
      </c>
      <c r="O87" s="87" t="str">
        <f t="shared" si="12"/>
        <v/>
      </c>
      <c r="P87" s="87" t="str">
        <f t="shared" si="17"/>
        <v/>
      </c>
      <c r="Q87" s="87" t="str">
        <f t="shared" si="17"/>
        <v/>
      </c>
      <c r="R87" s="87" t="str">
        <f t="shared" si="17"/>
        <v/>
      </c>
    </row>
    <row r="88" spans="1:18" x14ac:dyDescent="0.25">
      <c r="A88"/>
      <c r="B88" t="str">
        <f>IFERROR(IF(AND(VLOOKUP('Entry Form'!$C$11,Data!$N$7:$O$47,2,FALSE)=Data!E88,COUNTIF(Data!$E$7:E88,Data!E88)=1),1,IF(E88&lt;&gt;E87,"",B87+1)),"")</f>
        <v/>
      </c>
      <c r="C88" s="5" t="s">
        <v>645</v>
      </c>
      <c r="D88" s="5" t="s">
        <v>107</v>
      </c>
      <c r="E88" s="6" t="s">
        <v>100</v>
      </c>
      <c r="F88" s="54"/>
      <c r="G88" s="54" t="s">
        <v>1264</v>
      </c>
      <c r="H88" s="55" t="s">
        <v>141</v>
      </c>
      <c r="I88" s="59" t="str">
        <f t="shared" si="10"/>
        <v>M</v>
      </c>
      <c r="J88" s="56">
        <f t="shared" si="13"/>
        <v>20173</v>
      </c>
      <c r="K88" s="6" t="str">
        <f t="shared" si="14"/>
        <v>M</v>
      </c>
      <c r="L88" s="6" t="str">
        <f t="shared" si="15"/>
        <v>SM</v>
      </c>
      <c r="M88" s="6" t="str">
        <f t="shared" si="16"/>
        <v/>
      </c>
      <c r="N88" s="87">
        <v>28</v>
      </c>
      <c r="O88" s="87" t="str">
        <f t="shared" si="12"/>
        <v/>
      </c>
      <c r="P88" s="87" t="str">
        <f t="shared" si="17"/>
        <v/>
      </c>
      <c r="Q88" s="87" t="str">
        <f t="shared" si="17"/>
        <v/>
      </c>
      <c r="R88" s="87" t="str">
        <f t="shared" si="17"/>
        <v/>
      </c>
    </row>
    <row r="89" spans="1:18" x14ac:dyDescent="0.25">
      <c r="A89"/>
      <c r="B89" t="str">
        <f>IFERROR(IF(AND(VLOOKUP('Entry Form'!$C$11,Data!$N$7:$O$47,2,FALSE)=Data!E89,COUNTIF(Data!$E$7:E89,Data!E89)=1),1,IF(E89&lt;&gt;E88,"",B88+1)),"")</f>
        <v/>
      </c>
      <c r="C89" s="5" t="s">
        <v>1131</v>
      </c>
      <c r="D89" s="5" t="s">
        <v>209</v>
      </c>
      <c r="E89" s="6" t="s">
        <v>100</v>
      </c>
      <c r="F89" s="54"/>
      <c r="G89" s="54" t="s">
        <v>1264</v>
      </c>
      <c r="H89" s="55" t="s">
        <v>1036</v>
      </c>
      <c r="I89" s="59" t="str">
        <f t="shared" si="10"/>
        <v>W</v>
      </c>
      <c r="J89" s="56">
        <f t="shared" si="13"/>
        <v>40811</v>
      </c>
      <c r="K89" s="6" t="str">
        <f t="shared" si="14"/>
        <v>W</v>
      </c>
      <c r="L89" s="6" t="str">
        <f t="shared" si="15"/>
        <v>J</v>
      </c>
      <c r="M89" s="6" t="str">
        <f t="shared" si="16"/>
        <v>C</v>
      </c>
      <c r="N89" s="87">
        <v>29</v>
      </c>
      <c r="O89" s="87" t="str">
        <f t="shared" si="12"/>
        <v/>
      </c>
      <c r="P89" s="87" t="str">
        <f t="shared" si="17"/>
        <v/>
      </c>
      <c r="Q89" s="87" t="str">
        <f t="shared" si="17"/>
        <v/>
      </c>
      <c r="R89" s="87" t="str">
        <f t="shared" si="17"/>
        <v/>
      </c>
    </row>
    <row r="90" spans="1:18" x14ac:dyDescent="0.25">
      <c r="A90"/>
      <c r="B90" t="str">
        <f>IFERROR(IF(AND(VLOOKUP('Entry Form'!$C$11,Data!$N$7:$O$47,2,FALSE)=Data!E90,COUNTIF(Data!$E$7:E90,Data!E90)=1),1,IF(E90&lt;&gt;E89,"",B89+1)),"")</f>
        <v/>
      </c>
      <c r="C90" s="5" t="s">
        <v>1292</v>
      </c>
      <c r="D90" s="5" t="s">
        <v>105</v>
      </c>
      <c r="E90" s="6" t="s">
        <v>100</v>
      </c>
      <c r="F90" s="54"/>
      <c r="G90" s="54" t="s">
        <v>1264</v>
      </c>
      <c r="H90" s="59" t="s">
        <v>139</v>
      </c>
      <c r="I90" s="59" t="str">
        <f t="shared" si="10"/>
        <v>W</v>
      </c>
      <c r="J90" s="56">
        <f t="shared" si="13"/>
        <v>32940</v>
      </c>
      <c r="K90" s="6" t="str">
        <f t="shared" si="14"/>
        <v>W</v>
      </c>
      <c r="L90" s="6" t="str">
        <f t="shared" si="15"/>
        <v/>
      </c>
      <c r="M90" s="6" t="str">
        <f t="shared" si="16"/>
        <v/>
      </c>
      <c r="N90" s="87">
        <v>30</v>
      </c>
      <c r="O90" s="87" t="str">
        <f t="shared" si="12"/>
        <v/>
      </c>
      <c r="P90" s="87" t="str">
        <f t="shared" si="17"/>
        <v/>
      </c>
      <c r="Q90" s="87" t="str">
        <f t="shared" si="17"/>
        <v/>
      </c>
      <c r="R90" s="87" t="str">
        <f t="shared" si="17"/>
        <v/>
      </c>
    </row>
    <row r="91" spans="1:18" x14ac:dyDescent="0.25">
      <c r="A91"/>
      <c r="B91" t="str">
        <f>IFERROR(IF(AND(VLOOKUP('Entry Form'!$C$11,Data!$N$7:$O$47,2,FALSE)=Data!E91,COUNTIF(Data!$E$7:E91,Data!E91)=1),1,IF(E91&lt;&gt;E90,"",B90+1)),"")</f>
        <v/>
      </c>
      <c r="C91" s="5" t="s">
        <v>668</v>
      </c>
      <c r="D91" s="5" t="s">
        <v>133</v>
      </c>
      <c r="E91" s="6" t="s">
        <v>100</v>
      </c>
      <c r="F91" s="54"/>
      <c r="G91" s="54" t="s">
        <v>1264</v>
      </c>
      <c r="H91" s="55" t="s">
        <v>169</v>
      </c>
      <c r="I91" s="59" t="str">
        <f t="shared" si="10"/>
        <v>M</v>
      </c>
      <c r="J91" s="56">
        <f t="shared" si="13"/>
        <v>39165</v>
      </c>
      <c r="K91" s="6" t="str">
        <f t="shared" si="14"/>
        <v>M</v>
      </c>
      <c r="L91" s="6" t="str">
        <f t="shared" si="15"/>
        <v>J</v>
      </c>
      <c r="M91" s="6" t="str">
        <f t="shared" si="16"/>
        <v/>
      </c>
      <c r="N91" s="87">
        <v>31</v>
      </c>
      <c r="O91" s="87" t="str">
        <f t="shared" si="12"/>
        <v/>
      </c>
      <c r="P91" s="87" t="str">
        <f t="shared" si="17"/>
        <v/>
      </c>
      <c r="Q91" s="87" t="str">
        <f t="shared" si="17"/>
        <v/>
      </c>
      <c r="R91" s="87" t="str">
        <f t="shared" si="17"/>
        <v/>
      </c>
    </row>
    <row r="92" spans="1:18" x14ac:dyDescent="0.25">
      <c r="A92"/>
      <c r="B92" t="str">
        <f>IFERROR(IF(AND(VLOOKUP('Entry Form'!$C$11,Data!$N$7:$O$47,2,FALSE)=Data!E92,COUNTIF(Data!$E$7:E92,Data!E92)=1),1,IF(E92&lt;&gt;E91,"",B91+1)),"")</f>
        <v/>
      </c>
      <c r="C92" s="5" t="s">
        <v>658</v>
      </c>
      <c r="D92" s="5" t="s">
        <v>124</v>
      </c>
      <c r="E92" s="6" t="s">
        <v>100</v>
      </c>
      <c r="F92" s="54"/>
      <c r="G92" s="54" t="s">
        <v>1264</v>
      </c>
      <c r="H92" s="59" t="s">
        <v>158</v>
      </c>
      <c r="I92" s="59" t="str">
        <f t="shared" si="10"/>
        <v>W</v>
      </c>
      <c r="J92" s="56">
        <f t="shared" si="13"/>
        <v>38388</v>
      </c>
      <c r="K92" s="6" t="str">
        <f t="shared" si="14"/>
        <v>W</v>
      </c>
      <c r="L92" s="6" t="str">
        <f t="shared" si="15"/>
        <v>J</v>
      </c>
      <c r="M92" s="6" t="str">
        <f t="shared" si="16"/>
        <v/>
      </c>
      <c r="N92" s="87">
        <v>32</v>
      </c>
      <c r="O92" s="87" t="str">
        <f t="shared" si="12"/>
        <v/>
      </c>
      <c r="P92" s="87" t="str">
        <f t="shared" si="17"/>
        <v/>
      </c>
      <c r="Q92" s="87" t="str">
        <f t="shared" si="17"/>
        <v/>
      </c>
      <c r="R92" s="87" t="str">
        <f t="shared" si="17"/>
        <v/>
      </c>
    </row>
    <row r="93" spans="1:18" x14ac:dyDescent="0.25">
      <c r="A93"/>
      <c r="B93" t="str">
        <f>IFERROR(IF(AND(VLOOKUP('Entry Form'!$C$11,Data!$N$7:$O$47,2,FALSE)=Data!E93,COUNTIF(Data!$E$7:E93,Data!E93)=1),1,IF(E93&lt;&gt;E92,"",B92+1)),"")</f>
        <v/>
      </c>
      <c r="C93" s="5" t="s">
        <v>644</v>
      </c>
      <c r="D93" s="5" t="s">
        <v>106</v>
      </c>
      <c r="E93" s="6" t="s">
        <v>100</v>
      </c>
      <c r="F93" s="54"/>
      <c r="G93" s="54" t="s">
        <v>1264</v>
      </c>
      <c r="H93" s="59" t="s">
        <v>140</v>
      </c>
      <c r="I93" s="59" t="str">
        <f t="shared" si="10"/>
        <v>W</v>
      </c>
      <c r="J93" s="56">
        <f t="shared" si="13"/>
        <v>37316</v>
      </c>
      <c r="K93" s="6" t="str">
        <f t="shared" si="14"/>
        <v>W</v>
      </c>
      <c r="L93" s="6" t="str">
        <f t="shared" si="15"/>
        <v/>
      </c>
      <c r="M93" s="6" t="str">
        <f t="shared" si="16"/>
        <v/>
      </c>
      <c r="N93" s="87">
        <v>33</v>
      </c>
      <c r="O93" s="87" t="str">
        <f t="shared" si="12"/>
        <v/>
      </c>
      <c r="P93" s="87" t="str">
        <f t="shared" si="17"/>
        <v/>
      </c>
      <c r="Q93" s="87" t="str">
        <f t="shared" si="17"/>
        <v/>
      </c>
      <c r="R93" s="87" t="str">
        <f t="shared" si="17"/>
        <v/>
      </c>
    </row>
    <row r="94" spans="1:18" x14ac:dyDescent="0.25">
      <c r="A94"/>
      <c r="B94" t="str">
        <f>IFERROR(IF(AND(VLOOKUP('Entry Form'!$C$11,Data!$N$7:$O$47,2,FALSE)=Data!E94,COUNTIF(Data!$E$7:E94,Data!E94)=1),1,IF(E94&lt;&gt;E93,"",B93+1)),"")</f>
        <v/>
      </c>
      <c r="C94" s="5" t="s">
        <v>646</v>
      </c>
      <c r="D94" s="5" t="s">
        <v>108</v>
      </c>
      <c r="E94" s="6" t="s">
        <v>100</v>
      </c>
      <c r="F94" s="54"/>
      <c r="G94" s="54" t="s">
        <v>1264</v>
      </c>
      <c r="H94" s="59" t="s">
        <v>142</v>
      </c>
      <c r="I94" s="59" t="str">
        <f t="shared" si="10"/>
        <v>M</v>
      </c>
      <c r="J94" s="56">
        <f t="shared" si="13"/>
        <v>34269</v>
      </c>
      <c r="K94" s="6" t="str">
        <f t="shared" si="14"/>
        <v>M</v>
      </c>
      <c r="L94" s="6" t="str">
        <f t="shared" si="15"/>
        <v/>
      </c>
      <c r="M94" s="6" t="str">
        <f t="shared" si="16"/>
        <v/>
      </c>
      <c r="N94" s="87">
        <v>34</v>
      </c>
      <c r="O94" s="87" t="str">
        <f t="shared" si="12"/>
        <v/>
      </c>
      <c r="P94" s="87" t="str">
        <f t="shared" si="17"/>
        <v/>
      </c>
      <c r="Q94" s="87" t="str">
        <f t="shared" si="17"/>
        <v/>
      </c>
      <c r="R94" s="87" t="str">
        <f t="shared" si="17"/>
        <v/>
      </c>
    </row>
    <row r="95" spans="1:18" x14ac:dyDescent="0.25">
      <c r="A95"/>
      <c r="B95" t="str">
        <f>IFERROR(IF(AND(VLOOKUP('Entry Form'!$C$11,Data!$N$7:$O$47,2,FALSE)=Data!E95,COUNTIF(Data!$E$7:E95,Data!E95)=1),1,IF(E95&lt;&gt;E94,"",B94+1)),"")</f>
        <v/>
      </c>
      <c r="C95" s="5" t="s">
        <v>1293</v>
      </c>
      <c r="D95" s="5" t="s">
        <v>1294</v>
      </c>
      <c r="E95" s="6" t="s">
        <v>100</v>
      </c>
      <c r="F95" s="54"/>
      <c r="G95" s="54" t="s">
        <v>1264</v>
      </c>
      <c r="H95" s="55" t="s">
        <v>1295</v>
      </c>
      <c r="I95" s="55" t="str">
        <f t="shared" si="10"/>
        <v>W</v>
      </c>
      <c r="J95" s="56">
        <f t="shared" si="13"/>
        <v>39846</v>
      </c>
      <c r="K95" s="6" t="str">
        <f t="shared" si="14"/>
        <v>W</v>
      </c>
      <c r="L95" s="6" t="str">
        <f t="shared" si="15"/>
        <v>J</v>
      </c>
      <c r="M95" s="6" t="str">
        <f t="shared" si="16"/>
        <v>C</v>
      </c>
      <c r="N95" s="87">
        <v>35</v>
      </c>
      <c r="O95" s="87" t="str">
        <f t="shared" si="12"/>
        <v/>
      </c>
      <c r="P95" s="87" t="str">
        <f t="shared" si="17"/>
        <v/>
      </c>
      <c r="Q95" s="87" t="str">
        <f t="shared" si="17"/>
        <v/>
      </c>
      <c r="R95" s="87" t="str">
        <f t="shared" si="17"/>
        <v/>
      </c>
    </row>
    <row r="96" spans="1:18" x14ac:dyDescent="0.25">
      <c r="A96"/>
      <c r="B96" t="str">
        <f>IFERROR(IF(AND(VLOOKUP('Entry Form'!$C$11,Data!$N$7:$O$47,2,FALSE)=Data!E96,COUNTIF(Data!$E$7:E96,Data!E96)=1),1,IF(E96&lt;&gt;E95,"",B95+1)),"")</f>
        <v/>
      </c>
      <c r="C96" s="5" t="s">
        <v>659</v>
      </c>
      <c r="D96" s="5" t="s">
        <v>125</v>
      </c>
      <c r="E96" s="6" t="s">
        <v>100</v>
      </c>
      <c r="F96" s="54"/>
      <c r="G96" s="54" t="s">
        <v>1264</v>
      </c>
      <c r="H96" s="59" t="s">
        <v>159</v>
      </c>
      <c r="I96" s="59" t="str">
        <f t="shared" si="10"/>
        <v>M</v>
      </c>
      <c r="J96" s="56">
        <f t="shared" si="13"/>
        <v>38791</v>
      </c>
      <c r="K96" s="6" t="str">
        <f t="shared" si="14"/>
        <v>M</v>
      </c>
      <c r="L96" s="6" t="str">
        <f t="shared" si="15"/>
        <v>J</v>
      </c>
      <c r="M96" s="6" t="str">
        <f t="shared" si="16"/>
        <v/>
      </c>
      <c r="N96" s="87">
        <v>36</v>
      </c>
      <c r="O96" s="87" t="str">
        <f t="shared" si="12"/>
        <v/>
      </c>
      <c r="P96" s="87" t="str">
        <f t="shared" si="17"/>
        <v/>
      </c>
      <c r="Q96" s="87" t="str">
        <f t="shared" si="17"/>
        <v/>
      </c>
      <c r="R96" s="87" t="str">
        <f t="shared" si="17"/>
        <v/>
      </c>
    </row>
    <row r="97" spans="1:18" x14ac:dyDescent="0.25">
      <c r="A97"/>
      <c r="B97" t="str">
        <f>IFERROR(IF(AND(VLOOKUP('Entry Form'!$C$11,Data!$N$7:$O$47,2,FALSE)=Data!E97,COUNTIF(Data!$E$7:E97,Data!E97)=1),1,IF(E97&lt;&gt;E96,"",B96+1)),"")</f>
        <v/>
      </c>
      <c r="C97" s="5" t="s">
        <v>647</v>
      </c>
      <c r="D97" s="5" t="s">
        <v>109</v>
      </c>
      <c r="E97" s="6" t="s">
        <v>100</v>
      </c>
      <c r="F97" s="54"/>
      <c r="G97" s="54" t="s">
        <v>1264</v>
      </c>
      <c r="H97" s="59" t="s">
        <v>143</v>
      </c>
      <c r="I97" s="59" t="str">
        <f t="shared" si="10"/>
        <v>W</v>
      </c>
      <c r="J97" s="56">
        <f t="shared" si="13"/>
        <v>26831</v>
      </c>
      <c r="K97" s="6" t="str">
        <f t="shared" si="14"/>
        <v>W</v>
      </c>
      <c r="L97" s="6" t="str">
        <f t="shared" si="15"/>
        <v>SW</v>
      </c>
      <c r="M97" s="6" t="str">
        <f t="shared" si="16"/>
        <v/>
      </c>
      <c r="N97" s="87">
        <v>37</v>
      </c>
      <c r="O97" s="87" t="str">
        <f t="shared" si="12"/>
        <v/>
      </c>
      <c r="P97" s="87" t="str">
        <f t="shared" si="17"/>
        <v/>
      </c>
      <c r="Q97" s="87" t="str">
        <f t="shared" si="17"/>
        <v/>
      </c>
      <c r="R97" s="87" t="str">
        <f t="shared" si="17"/>
        <v/>
      </c>
    </row>
    <row r="98" spans="1:18" x14ac:dyDescent="0.25">
      <c r="A98"/>
      <c r="B98" t="str">
        <f>IFERROR(IF(AND(VLOOKUP('Entry Form'!$C$11,Data!$N$7:$O$47,2,FALSE)=Data!E98,COUNTIF(Data!$E$7:E98,Data!E98)=1),1,IF(E98&lt;&gt;E97,"",B97+1)),"")</f>
        <v/>
      </c>
      <c r="C98" s="5" t="s">
        <v>660</v>
      </c>
      <c r="D98" s="5" t="s">
        <v>126</v>
      </c>
      <c r="E98" s="6" t="s">
        <v>100</v>
      </c>
      <c r="F98" s="54"/>
      <c r="G98" s="54" t="s">
        <v>1264</v>
      </c>
      <c r="H98" s="59" t="s">
        <v>160</v>
      </c>
      <c r="I98" s="59" t="str">
        <f t="shared" si="10"/>
        <v>W</v>
      </c>
      <c r="J98" s="56">
        <f t="shared" si="13"/>
        <v>37804</v>
      </c>
      <c r="K98" s="6" t="str">
        <f t="shared" si="14"/>
        <v>W</v>
      </c>
      <c r="L98" s="6" t="str">
        <f t="shared" si="15"/>
        <v>J</v>
      </c>
      <c r="M98" s="6" t="str">
        <f t="shared" si="16"/>
        <v/>
      </c>
      <c r="N98" s="87">
        <v>38</v>
      </c>
      <c r="O98" s="87" t="str">
        <f t="shared" si="12"/>
        <v/>
      </c>
      <c r="P98" s="87" t="str">
        <f t="shared" si="17"/>
        <v/>
      </c>
      <c r="Q98" s="87" t="str">
        <f t="shared" si="17"/>
        <v/>
      </c>
      <c r="R98" s="87" t="str">
        <f t="shared" si="17"/>
        <v/>
      </c>
    </row>
    <row r="99" spans="1:18" x14ac:dyDescent="0.25">
      <c r="A99"/>
      <c r="B99" t="str">
        <f>IFERROR(IF(AND(VLOOKUP('Entry Form'!$C$11,Data!$N$7:$O$47,2,FALSE)=Data!E99,COUNTIF(Data!$E$7:E99,Data!E99)=1),1,IF(E99&lt;&gt;E98,"",B98+1)),"")</f>
        <v/>
      </c>
      <c r="C99" s="5" t="s">
        <v>660</v>
      </c>
      <c r="D99" s="5" t="s">
        <v>119</v>
      </c>
      <c r="E99" s="6" t="s">
        <v>100</v>
      </c>
      <c r="F99" s="54"/>
      <c r="G99" s="54" t="s">
        <v>1264</v>
      </c>
      <c r="H99" s="59" t="s">
        <v>161</v>
      </c>
      <c r="I99" s="59" t="str">
        <f t="shared" si="10"/>
        <v>M</v>
      </c>
      <c r="J99" s="56">
        <f t="shared" si="13"/>
        <v>38847</v>
      </c>
      <c r="K99" s="6" t="str">
        <f t="shared" si="14"/>
        <v>M</v>
      </c>
      <c r="L99" s="6" t="str">
        <f t="shared" si="15"/>
        <v>J</v>
      </c>
      <c r="M99" s="6" t="str">
        <f t="shared" si="16"/>
        <v/>
      </c>
      <c r="N99" s="87">
        <v>39</v>
      </c>
      <c r="O99" s="87" t="str">
        <f t="shared" si="12"/>
        <v/>
      </c>
      <c r="P99" s="87" t="str">
        <f t="shared" si="17"/>
        <v/>
      </c>
      <c r="Q99" s="87" t="str">
        <f t="shared" si="17"/>
        <v/>
      </c>
      <c r="R99" s="87" t="str">
        <f t="shared" si="17"/>
        <v/>
      </c>
    </row>
    <row r="100" spans="1:18" x14ac:dyDescent="0.25">
      <c r="A100"/>
      <c r="B100" t="str">
        <f>IFERROR(IF(AND(VLOOKUP('Entry Form'!$C$11,Data!$N$7:$O$47,2,FALSE)=Data!E100,COUNTIF(Data!$E$7:E100,Data!E100)=1),1,IF(E100&lt;&gt;E99,"",B99+1)),"")</f>
        <v/>
      </c>
      <c r="C100" s="5" t="s">
        <v>1130</v>
      </c>
      <c r="D100" s="5" t="s">
        <v>117</v>
      </c>
      <c r="E100" s="6" t="s">
        <v>100</v>
      </c>
      <c r="F100" s="54"/>
      <c r="G100" s="54" t="s">
        <v>1264</v>
      </c>
      <c r="H100" s="55" t="s">
        <v>1035</v>
      </c>
      <c r="I100" s="59" t="str">
        <f t="shared" si="10"/>
        <v>W</v>
      </c>
      <c r="J100" s="56">
        <f t="shared" si="13"/>
        <v>35096</v>
      </c>
      <c r="K100" s="6" t="str">
        <f t="shared" si="14"/>
        <v>W</v>
      </c>
      <c r="L100" s="6" t="str">
        <f t="shared" si="15"/>
        <v/>
      </c>
      <c r="M100" s="6" t="str">
        <f t="shared" si="16"/>
        <v/>
      </c>
      <c r="N100" s="87">
        <v>40</v>
      </c>
      <c r="O100" s="87" t="str">
        <f t="shared" si="12"/>
        <v/>
      </c>
      <c r="P100" s="87" t="str">
        <f t="shared" si="17"/>
        <v/>
      </c>
      <c r="Q100" s="87" t="str">
        <f t="shared" si="17"/>
        <v/>
      </c>
      <c r="R100" s="87" t="str">
        <f t="shared" si="17"/>
        <v/>
      </c>
    </row>
    <row r="101" spans="1:18" x14ac:dyDescent="0.25">
      <c r="A101"/>
      <c r="B101" t="str">
        <f>IFERROR(IF(AND(VLOOKUP('Entry Form'!$C$11,Data!$N$7:$O$47,2,FALSE)=Data!E101,COUNTIF(Data!$E$7:E101,Data!E101)=1),1,IF(E101&lt;&gt;E100,"",B100+1)),"")</f>
        <v/>
      </c>
      <c r="C101" s="5" t="s">
        <v>648</v>
      </c>
      <c r="D101" s="5" t="s">
        <v>110</v>
      </c>
      <c r="E101" s="6" t="s">
        <v>100</v>
      </c>
      <c r="F101" s="54"/>
      <c r="G101" s="54" t="s">
        <v>1264</v>
      </c>
      <c r="H101" s="59" t="s">
        <v>144</v>
      </c>
      <c r="I101" s="59" t="str">
        <f t="shared" si="10"/>
        <v>W</v>
      </c>
      <c r="J101" s="56">
        <f t="shared" si="13"/>
        <v>29254</v>
      </c>
      <c r="K101" s="6" t="str">
        <f t="shared" si="14"/>
        <v>W</v>
      </c>
      <c r="L101" s="6" t="str">
        <f t="shared" si="15"/>
        <v/>
      </c>
      <c r="M101" s="6" t="str">
        <f t="shared" si="16"/>
        <v/>
      </c>
      <c r="N101" s="87">
        <v>41</v>
      </c>
      <c r="O101" s="87" t="str">
        <f t="shared" si="12"/>
        <v/>
      </c>
      <c r="P101" s="87" t="str">
        <f t="shared" ref="P101:R120" si="18">IFERROR(VLOOKUP($N101,$B$7:$M$431,P$60,FALSE),"")</f>
        <v/>
      </c>
      <c r="Q101" s="87" t="str">
        <f t="shared" si="18"/>
        <v/>
      </c>
      <c r="R101" s="87" t="str">
        <f t="shared" si="18"/>
        <v/>
      </c>
    </row>
    <row r="102" spans="1:18" x14ac:dyDescent="0.25">
      <c r="A102"/>
      <c r="B102" t="str">
        <f>IFERROR(IF(AND(VLOOKUP('Entry Form'!$C$11,Data!$N$7:$O$47,2,FALSE)=Data!E102,COUNTIF(Data!$E$7:E102,Data!E102)=1),1,IF(E102&lt;&gt;E101,"",B101+1)),"")</f>
        <v/>
      </c>
      <c r="C102" s="5" t="s">
        <v>649</v>
      </c>
      <c r="D102" s="5" t="s">
        <v>111</v>
      </c>
      <c r="E102" s="6" t="s">
        <v>100</v>
      </c>
      <c r="F102" s="54"/>
      <c r="G102" s="54" t="s">
        <v>1264</v>
      </c>
      <c r="H102" s="59" t="s">
        <v>145</v>
      </c>
      <c r="I102" s="59" t="str">
        <f t="shared" si="10"/>
        <v>M</v>
      </c>
      <c r="J102" s="56">
        <f t="shared" si="13"/>
        <v>30203</v>
      </c>
      <c r="K102" s="6" t="str">
        <f t="shared" si="14"/>
        <v>M</v>
      </c>
      <c r="L102" s="6" t="str">
        <f t="shared" si="15"/>
        <v/>
      </c>
      <c r="M102" s="6" t="str">
        <f t="shared" si="16"/>
        <v/>
      </c>
      <c r="N102" s="87">
        <v>42</v>
      </c>
      <c r="O102" s="87" t="str">
        <f t="shared" si="12"/>
        <v/>
      </c>
      <c r="P102" s="87" t="str">
        <f t="shared" si="18"/>
        <v/>
      </c>
      <c r="Q102" s="87" t="str">
        <f t="shared" si="18"/>
        <v/>
      </c>
      <c r="R102" s="87" t="str">
        <f t="shared" si="18"/>
        <v/>
      </c>
    </row>
    <row r="103" spans="1:18" x14ac:dyDescent="0.25">
      <c r="A103"/>
      <c r="B103" t="str">
        <f>IFERROR(IF(AND(VLOOKUP('Entry Form'!$C$11,Data!$N$7:$O$47,2,FALSE)=Data!E103,COUNTIF(Data!$E$7:E103,Data!E103)=1),1,IF(E103&lt;&gt;E102,"",B102+1)),"")</f>
        <v/>
      </c>
      <c r="C103" s="5" t="s">
        <v>1296</v>
      </c>
      <c r="D103" s="5" t="s">
        <v>1297</v>
      </c>
      <c r="E103" s="6" t="s">
        <v>100</v>
      </c>
      <c r="F103" s="54"/>
      <c r="G103" s="54" t="s">
        <v>1264</v>
      </c>
      <c r="H103" s="6" t="s">
        <v>1298</v>
      </c>
      <c r="I103" s="59" t="str">
        <f t="shared" si="10"/>
        <v>M</v>
      </c>
      <c r="J103" s="56">
        <f t="shared" si="13"/>
        <v>38444</v>
      </c>
      <c r="K103" s="6" t="str">
        <f t="shared" si="14"/>
        <v>M</v>
      </c>
      <c r="L103" s="6" t="str">
        <f t="shared" si="15"/>
        <v>J</v>
      </c>
      <c r="M103" s="6" t="str">
        <f t="shared" si="16"/>
        <v/>
      </c>
      <c r="N103" s="87">
        <v>43</v>
      </c>
      <c r="O103" s="87" t="str">
        <f t="shared" si="12"/>
        <v/>
      </c>
      <c r="P103" s="87" t="str">
        <f t="shared" si="18"/>
        <v/>
      </c>
      <c r="Q103" s="87" t="str">
        <f t="shared" si="18"/>
        <v/>
      </c>
      <c r="R103" s="87" t="str">
        <f t="shared" si="18"/>
        <v/>
      </c>
    </row>
    <row r="104" spans="1:18" x14ac:dyDescent="0.25">
      <c r="A104"/>
      <c r="B104" t="str">
        <f>IFERROR(IF(AND(VLOOKUP('Entry Form'!$C$11,Data!$N$7:$O$47,2,FALSE)=Data!E104,COUNTIF(Data!$E$7:E104,Data!E104)=1),1,IF(E104&lt;&gt;E103,"",B103+1)),"")</f>
        <v/>
      </c>
      <c r="C104" s="5" t="s">
        <v>1296</v>
      </c>
      <c r="D104" s="5" t="s">
        <v>1287</v>
      </c>
      <c r="E104" s="6" t="s">
        <v>100</v>
      </c>
      <c r="F104" s="54"/>
      <c r="G104" s="54" t="s">
        <v>1264</v>
      </c>
      <c r="H104" s="6" t="s">
        <v>1299</v>
      </c>
      <c r="I104" s="59" t="str">
        <f t="shared" si="10"/>
        <v>M</v>
      </c>
      <c r="J104" s="56">
        <f t="shared" si="13"/>
        <v>39224</v>
      </c>
      <c r="K104" s="6" t="str">
        <f t="shared" si="14"/>
        <v>M</v>
      </c>
      <c r="L104" s="6" t="str">
        <f t="shared" si="15"/>
        <v>J</v>
      </c>
      <c r="M104" s="6" t="str">
        <f t="shared" si="16"/>
        <v/>
      </c>
      <c r="N104" s="87">
        <v>44</v>
      </c>
      <c r="O104" s="87" t="str">
        <f t="shared" si="12"/>
        <v/>
      </c>
      <c r="P104" s="87" t="str">
        <f t="shared" si="18"/>
        <v/>
      </c>
      <c r="Q104" s="87" t="str">
        <f t="shared" si="18"/>
        <v/>
      </c>
      <c r="R104" s="87" t="str">
        <f t="shared" si="18"/>
        <v/>
      </c>
    </row>
    <row r="105" spans="1:18" x14ac:dyDescent="0.25">
      <c r="A105"/>
      <c r="B105" t="str">
        <f>IFERROR(IF(AND(VLOOKUP('Entry Form'!$C$11,Data!$N$7:$O$47,2,FALSE)=Data!E105,COUNTIF(Data!$E$7:E105,Data!E105)=1),1,IF(E105&lt;&gt;E104,"",B104+1)),"")</f>
        <v/>
      </c>
      <c r="C105" s="5" t="s">
        <v>650</v>
      </c>
      <c r="D105" s="5" t="s">
        <v>112</v>
      </c>
      <c r="E105" s="6" t="s">
        <v>100</v>
      </c>
      <c r="F105" s="54"/>
      <c r="G105" s="54" t="s">
        <v>1264</v>
      </c>
      <c r="H105" s="59" t="s">
        <v>146</v>
      </c>
      <c r="I105" s="59" t="str">
        <f t="shared" si="10"/>
        <v>W</v>
      </c>
      <c r="J105" s="56">
        <f t="shared" si="13"/>
        <v>36184</v>
      </c>
      <c r="K105" s="6" t="str">
        <f t="shared" si="14"/>
        <v>W</v>
      </c>
      <c r="L105" s="6" t="str">
        <f t="shared" si="15"/>
        <v/>
      </c>
      <c r="M105" s="6" t="str">
        <f t="shared" si="16"/>
        <v/>
      </c>
      <c r="N105" s="87">
        <v>45</v>
      </c>
      <c r="O105" s="87" t="str">
        <f t="shared" si="12"/>
        <v/>
      </c>
      <c r="P105" s="87" t="str">
        <f t="shared" si="18"/>
        <v/>
      </c>
      <c r="Q105" s="87" t="str">
        <f t="shared" si="18"/>
        <v/>
      </c>
      <c r="R105" s="87" t="str">
        <f t="shared" si="18"/>
        <v/>
      </c>
    </row>
    <row r="106" spans="1:18" x14ac:dyDescent="0.25">
      <c r="A106"/>
      <c r="B106" t="str">
        <f>IFERROR(IF(AND(VLOOKUP('Entry Form'!$C$11,Data!$N$7:$O$47,2,FALSE)=Data!E106,COUNTIF(Data!$E$7:E106,Data!E106)=1),1,IF(E106&lt;&gt;E105,"",B105+1)),"")</f>
        <v/>
      </c>
      <c r="C106" s="5" t="s">
        <v>651</v>
      </c>
      <c r="D106" s="5" t="s">
        <v>113</v>
      </c>
      <c r="E106" s="6" t="s">
        <v>100</v>
      </c>
      <c r="F106" s="54"/>
      <c r="G106" s="54" t="s">
        <v>1264</v>
      </c>
      <c r="H106" s="59" t="s">
        <v>147</v>
      </c>
      <c r="I106" s="59" t="str">
        <f t="shared" si="10"/>
        <v>M</v>
      </c>
      <c r="J106" s="56">
        <f t="shared" si="13"/>
        <v>37088</v>
      </c>
      <c r="K106" s="6" t="str">
        <f t="shared" si="14"/>
        <v>M</v>
      </c>
      <c r="L106" s="6" t="str">
        <f t="shared" si="15"/>
        <v/>
      </c>
      <c r="M106" s="6" t="str">
        <f t="shared" si="16"/>
        <v/>
      </c>
      <c r="N106" s="87">
        <v>46</v>
      </c>
      <c r="O106" s="87" t="str">
        <f t="shared" si="12"/>
        <v/>
      </c>
      <c r="P106" s="87" t="str">
        <f t="shared" si="18"/>
        <v/>
      </c>
      <c r="Q106" s="87" t="str">
        <f t="shared" si="18"/>
        <v/>
      </c>
      <c r="R106" s="87" t="str">
        <f t="shared" si="18"/>
        <v/>
      </c>
    </row>
    <row r="107" spans="1:18" x14ac:dyDescent="0.25">
      <c r="A107"/>
      <c r="B107" t="str">
        <f>IFERROR(IF(AND(VLOOKUP('Entry Form'!$C$11,Data!$N$7:$O$47,2,FALSE)=Data!E107,COUNTIF(Data!$E$7:E107,Data!E107)=1),1,IF(E107&lt;&gt;E106,"",B106+1)),"")</f>
        <v/>
      </c>
      <c r="C107" s="5" t="s">
        <v>870</v>
      </c>
      <c r="D107" s="5" t="s">
        <v>117</v>
      </c>
      <c r="E107" s="6" t="s">
        <v>100</v>
      </c>
      <c r="F107" s="54"/>
      <c r="G107" s="54" t="s">
        <v>1264</v>
      </c>
      <c r="H107" s="59" t="s">
        <v>151</v>
      </c>
      <c r="I107" s="59" t="str">
        <f t="shared" si="10"/>
        <v>W</v>
      </c>
      <c r="J107" s="56">
        <f t="shared" si="13"/>
        <v>34326</v>
      </c>
      <c r="K107" s="6" t="str">
        <f t="shared" si="14"/>
        <v>W</v>
      </c>
      <c r="L107" s="6" t="str">
        <f t="shared" si="15"/>
        <v/>
      </c>
      <c r="M107" s="6" t="str">
        <f t="shared" si="16"/>
        <v/>
      </c>
      <c r="N107" s="87">
        <v>47</v>
      </c>
      <c r="O107" s="87" t="str">
        <f t="shared" si="12"/>
        <v/>
      </c>
      <c r="P107" s="87" t="str">
        <f t="shared" si="18"/>
        <v/>
      </c>
      <c r="Q107" s="87" t="str">
        <f t="shared" si="18"/>
        <v/>
      </c>
      <c r="R107" s="87" t="str">
        <f t="shared" si="18"/>
        <v/>
      </c>
    </row>
    <row r="108" spans="1:18" x14ac:dyDescent="0.25">
      <c r="A108"/>
      <c r="B108" t="str">
        <f>IFERROR(IF(AND(VLOOKUP('Entry Form'!$C$11,Data!$N$7:$O$47,2,FALSE)=Data!E108,COUNTIF(Data!$E$7:E108,Data!E108)=1),1,IF(E108&lt;&gt;E107,"",B107+1)),"")</f>
        <v/>
      </c>
      <c r="C108" s="5" t="s">
        <v>652</v>
      </c>
      <c r="D108" s="5" t="s">
        <v>114</v>
      </c>
      <c r="E108" s="6" t="s">
        <v>100</v>
      </c>
      <c r="F108" s="54"/>
      <c r="G108" s="54" t="s">
        <v>1264</v>
      </c>
      <c r="H108" s="55" t="s">
        <v>938</v>
      </c>
      <c r="I108" s="59" t="str">
        <f t="shared" si="10"/>
        <v>M</v>
      </c>
      <c r="J108" s="56">
        <f t="shared" si="13"/>
        <v>36448</v>
      </c>
      <c r="K108" s="6" t="str">
        <f t="shared" si="14"/>
        <v>M</v>
      </c>
      <c r="L108" s="6" t="str">
        <f t="shared" si="15"/>
        <v/>
      </c>
      <c r="M108" s="6" t="str">
        <f t="shared" si="16"/>
        <v/>
      </c>
      <c r="N108" s="87">
        <v>48</v>
      </c>
      <c r="O108" s="87" t="str">
        <f t="shared" si="12"/>
        <v/>
      </c>
      <c r="P108" s="87" t="str">
        <f t="shared" si="18"/>
        <v/>
      </c>
      <c r="Q108" s="87" t="str">
        <f t="shared" si="18"/>
        <v/>
      </c>
      <c r="R108" s="87" t="str">
        <f t="shared" si="18"/>
        <v/>
      </c>
    </row>
    <row r="109" spans="1:18" x14ac:dyDescent="0.25">
      <c r="A109"/>
      <c r="B109" t="str">
        <f>IFERROR(IF(AND(VLOOKUP('Entry Form'!$C$11,Data!$N$7:$O$47,2,FALSE)=Data!E109,COUNTIF(Data!$E$7:E109,Data!E109)=1),1,IF(E109&lt;&gt;E108,"",B108+1)),"")</f>
        <v/>
      </c>
      <c r="C109" s="5" t="s">
        <v>653</v>
      </c>
      <c r="D109" s="5" t="s">
        <v>123</v>
      </c>
      <c r="E109" s="6" t="s">
        <v>100</v>
      </c>
      <c r="F109" s="54"/>
      <c r="G109" s="54" t="s">
        <v>1264</v>
      </c>
      <c r="H109" s="59" t="s">
        <v>157</v>
      </c>
      <c r="I109" s="59" t="str">
        <f t="shared" si="10"/>
        <v>W</v>
      </c>
      <c r="J109" s="56">
        <f t="shared" si="13"/>
        <v>37510</v>
      </c>
      <c r="K109" s="6" t="str">
        <f t="shared" si="14"/>
        <v>W</v>
      </c>
      <c r="L109" s="6" t="str">
        <f t="shared" si="15"/>
        <v/>
      </c>
      <c r="M109" s="6" t="str">
        <f t="shared" si="16"/>
        <v/>
      </c>
      <c r="N109" s="87">
        <v>49</v>
      </c>
      <c r="O109" s="87" t="str">
        <f t="shared" si="12"/>
        <v/>
      </c>
      <c r="P109" s="87" t="str">
        <f t="shared" si="18"/>
        <v/>
      </c>
      <c r="Q109" s="87" t="str">
        <f t="shared" si="18"/>
        <v/>
      </c>
      <c r="R109" s="87" t="str">
        <f t="shared" si="18"/>
        <v/>
      </c>
    </row>
    <row r="110" spans="1:18" x14ac:dyDescent="0.25">
      <c r="A110"/>
      <c r="B110" t="str">
        <f>IFERROR(IF(AND(VLOOKUP('Entry Form'!$C$11,Data!$N$7:$O$47,2,FALSE)=Data!E110,COUNTIF(Data!$E$7:E110,Data!E110)=1),1,IF(E110&lt;&gt;E109,"",B109+1)),"")</f>
        <v/>
      </c>
      <c r="C110" s="5" t="s">
        <v>653</v>
      </c>
      <c r="D110" s="5" t="s">
        <v>119</v>
      </c>
      <c r="E110" s="6" t="s">
        <v>100</v>
      </c>
      <c r="F110" s="54"/>
      <c r="G110" s="54" t="s">
        <v>1264</v>
      </c>
      <c r="H110" s="59" t="s">
        <v>152</v>
      </c>
      <c r="I110" s="59" t="str">
        <f t="shared" si="10"/>
        <v>M</v>
      </c>
      <c r="J110" s="56">
        <f t="shared" si="13"/>
        <v>35710</v>
      </c>
      <c r="K110" s="6" t="str">
        <f t="shared" si="14"/>
        <v>M</v>
      </c>
      <c r="L110" s="6" t="str">
        <f t="shared" si="15"/>
        <v/>
      </c>
      <c r="M110" s="6" t="str">
        <f t="shared" si="16"/>
        <v/>
      </c>
      <c r="N110" s="87">
        <v>50</v>
      </c>
      <c r="O110" s="87" t="str">
        <f t="shared" si="12"/>
        <v/>
      </c>
      <c r="P110" s="87" t="str">
        <f t="shared" si="18"/>
        <v/>
      </c>
      <c r="Q110" s="87" t="str">
        <f t="shared" si="18"/>
        <v/>
      </c>
      <c r="R110" s="87" t="str">
        <f t="shared" si="18"/>
        <v/>
      </c>
    </row>
    <row r="111" spans="1:18" x14ac:dyDescent="0.25">
      <c r="A111"/>
      <c r="B111" t="str">
        <f>IFERROR(IF(AND(VLOOKUP('Entry Form'!$C$11,Data!$N$7:$O$47,2,FALSE)=Data!E111,COUNTIF(Data!$E$7:E111,Data!E111)=1),1,IF(E111&lt;&gt;E110,"",B110+1)),"")</f>
        <v/>
      </c>
      <c r="C111" s="5" t="s">
        <v>653</v>
      </c>
      <c r="D111" s="5" t="s">
        <v>115</v>
      </c>
      <c r="E111" s="6" t="s">
        <v>100</v>
      </c>
      <c r="F111" s="54"/>
      <c r="G111" s="54" t="s">
        <v>1264</v>
      </c>
      <c r="H111" s="59" t="s">
        <v>149</v>
      </c>
      <c r="I111" s="59" t="str">
        <f t="shared" si="10"/>
        <v>W</v>
      </c>
      <c r="J111" s="56">
        <f t="shared" si="13"/>
        <v>35198</v>
      </c>
      <c r="K111" s="6" t="str">
        <f t="shared" si="14"/>
        <v>W</v>
      </c>
      <c r="L111" s="6" t="str">
        <f t="shared" si="15"/>
        <v/>
      </c>
      <c r="M111" s="6" t="str">
        <f t="shared" si="16"/>
        <v/>
      </c>
      <c r="N111" s="87">
        <v>51</v>
      </c>
      <c r="O111" s="87" t="str">
        <f t="shared" si="12"/>
        <v/>
      </c>
      <c r="P111" s="87" t="str">
        <f t="shared" si="18"/>
        <v/>
      </c>
      <c r="Q111" s="87" t="str">
        <f t="shared" si="18"/>
        <v/>
      </c>
      <c r="R111" s="87" t="str">
        <f t="shared" si="18"/>
        <v/>
      </c>
    </row>
    <row r="112" spans="1:18" x14ac:dyDescent="0.25">
      <c r="A112"/>
      <c r="B112" t="str">
        <f>IFERROR(IF(AND(VLOOKUP('Entry Form'!$C$11,Data!$N$7:$O$47,2,FALSE)=Data!E112,COUNTIF(Data!$E$7:E112,Data!E112)=1),1,IF(E112&lt;&gt;E111,"",B111+1)),"")</f>
        <v/>
      </c>
      <c r="C112" s="5" t="s">
        <v>662</v>
      </c>
      <c r="D112" s="5" t="s">
        <v>128</v>
      </c>
      <c r="E112" s="6" t="s">
        <v>100</v>
      </c>
      <c r="F112" s="54"/>
      <c r="G112" s="54" t="s">
        <v>1264</v>
      </c>
      <c r="H112" s="55" t="s">
        <v>163</v>
      </c>
      <c r="I112" s="59" t="str">
        <f t="shared" ref="I112:I175" si="19">MID(H112,6,1)</f>
        <v>W</v>
      </c>
      <c r="J112" s="56">
        <f t="shared" si="13"/>
        <v>39093</v>
      </c>
      <c r="K112" s="6" t="str">
        <f t="shared" si="14"/>
        <v>W</v>
      </c>
      <c r="L112" s="6" t="str">
        <f t="shared" si="15"/>
        <v>J</v>
      </c>
      <c r="M112" s="6" t="str">
        <f t="shared" si="16"/>
        <v/>
      </c>
      <c r="N112" s="87">
        <v>52</v>
      </c>
      <c r="O112" s="87" t="str">
        <f t="shared" si="12"/>
        <v/>
      </c>
      <c r="P112" s="87" t="str">
        <f t="shared" si="18"/>
        <v/>
      </c>
      <c r="Q112" s="87" t="str">
        <f t="shared" si="18"/>
        <v/>
      </c>
      <c r="R112" s="87" t="str">
        <f t="shared" si="18"/>
        <v/>
      </c>
    </row>
    <row r="113" spans="1:28" x14ac:dyDescent="0.25">
      <c r="A113"/>
      <c r="B113" t="str">
        <f>IFERROR(IF(AND(VLOOKUP('Entry Form'!$C$11,Data!$N$7:$O$47,2,FALSE)=Data!E113,COUNTIF(Data!$E$7:E113,Data!E113)=1),1,IF(E113&lt;&gt;E112,"",B112+1)),"")</f>
        <v/>
      </c>
      <c r="C113" s="5" t="s">
        <v>654</v>
      </c>
      <c r="D113" s="5" t="s">
        <v>116</v>
      </c>
      <c r="E113" s="6" t="s">
        <v>100</v>
      </c>
      <c r="F113" s="54"/>
      <c r="G113" s="54" t="s">
        <v>1264</v>
      </c>
      <c r="H113" s="55" t="s">
        <v>150</v>
      </c>
      <c r="I113" s="59" t="str">
        <f t="shared" si="19"/>
        <v>M</v>
      </c>
      <c r="J113" s="56">
        <f t="shared" si="13"/>
        <v>33189</v>
      </c>
      <c r="K113" s="6" t="str">
        <f t="shared" si="14"/>
        <v>M</v>
      </c>
      <c r="L113" s="6" t="str">
        <f t="shared" si="15"/>
        <v/>
      </c>
      <c r="M113" s="6" t="str">
        <f t="shared" si="16"/>
        <v/>
      </c>
      <c r="N113" s="87">
        <v>53</v>
      </c>
      <c r="O113" s="87" t="str">
        <f t="shared" si="12"/>
        <v/>
      </c>
      <c r="P113" s="87" t="str">
        <f t="shared" si="18"/>
        <v/>
      </c>
      <c r="Q113" s="87" t="str">
        <f t="shared" si="18"/>
        <v/>
      </c>
      <c r="R113" s="87" t="str">
        <f t="shared" si="18"/>
        <v/>
      </c>
    </row>
    <row r="114" spans="1:28" x14ac:dyDescent="0.25">
      <c r="A114"/>
      <c r="B114" t="str">
        <f>IFERROR(IF(AND(VLOOKUP('Entry Form'!$C$11,Data!$N$7:$O$47,2,FALSE)=Data!E114,COUNTIF(Data!$E$7:E114,Data!E114)=1),1,IF(E114&lt;&gt;E113,"",B113+1)),"")</f>
        <v/>
      </c>
      <c r="C114" s="5" t="s">
        <v>654</v>
      </c>
      <c r="D114" s="5" t="s">
        <v>118</v>
      </c>
      <c r="E114" s="6" t="s">
        <v>100</v>
      </c>
      <c r="F114" s="54"/>
      <c r="G114" s="54" t="s">
        <v>1264</v>
      </c>
      <c r="H114" s="59" t="s">
        <v>148</v>
      </c>
      <c r="I114" s="59" t="str">
        <f t="shared" si="19"/>
        <v>W</v>
      </c>
      <c r="J114" s="56">
        <f t="shared" si="13"/>
        <v>37092</v>
      </c>
      <c r="K114" s="6" t="str">
        <f t="shared" si="14"/>
        <v>W</v>
      </c>
      <c r="L114" s="6" t="str">
        <f t="shared" si="15"/>
        <v/>
      </c>
      <c r="M114" s="6" t="str">
        <f t="shared" si="16"/>
        <v/>
      </c>
      <c r="N114" s="87">
        <v>54</v>
      </c>
      <c r="O114" s="87" t="str">
        <f t="shared" si="12"/>
        <v/>
      </c>
      <c r="P114" s="87" t="str">
        <f t="shared" si="18"/>
        <v/>
      </c>
      <c r="Q114" s="87" t="str">
        <f t="shared" si="18"/>
        <v/>
      </c>
      <c r="R114" s="87" t="str">
        <f t="shared" si="18"/>
        <v/>
      </c>
    </row>
    <row r="115" spans="1:28" x14ac:dyDescent="0.25">
      <c r="A115"/>
      <c r="B115" t="str">
        <f>IFERROR(IF(AND(VLOOKUP('Entry Form'!$C$11,Data!$N$7:$O$47,2,FALSE)=Data!E115,COUNTIF(Data!$E$7:E115,Data!E115)=1),1,IF(E115&lt;&gt;E114,"",B114+1)),"")</f>
        <v/>
      </c>
      <c r="C115" s="5" t="s">
        <v>663</v>
      </c>
      <c r="D115" s="5" t="s">
        <v>129</v>
      </c>
      <c r="E115" s="6" t="s">
        <v>100</v>
      </c>
      <c r="F115" s="54"/>
      <c r="G115" s="54" t="s">
        <v>1264</v>
      </c>
      <c r="H115" s="59" t="s">
        <v>164</v>
      </c>
      <c r="I115" s="59" t="str">
        <f t="shared" si="19"/>
        <v>W</v>
      </c>
      <c r="J115" s="56">
        <f t="shared" si="13"/>
        <v>38483</v>
      </c>
      <c r="K115" s="6" t="str">
        <f t="shared" si="14"/>
        <v>W</v>
      </c>
      <c r="L115" s="6" t="str">
        <f t="shared" si="15"/>
        <v>J</v>
      </c>
      <c r="M115" s="6" t="str">
        <f t="shared" si="16"/>
        <v/>
      </c>
      <c r="N115" s="87">
        <v>55</v>
      </c>
      <c r="O115" s="87" t="str">
        <f t="shared" si="12"/>
        <v/>
      </c>
      <c r="P115" s="87" t="str">
        <f t="shared" si="18"/>
        <v/>
      </c>
      <c r="Q115" s="87" t="str">
        <f t="shared" si="18"/>
        <v/>
      </c>
      <c r="R115" s="87" t="str">
        <f t="shared" si="18"/>
        <v/>
      </c>
    </row>
    <row r="116" spans="1:28" x14ac:dyDescent="0.25">
      <c r="A116"/>
      <c r="B116" t="str">
        <f>IFERROR(IF(AND(VLOOKUP('Entry Form'!$C$11,Data!$N$7:$O$47,2,FALSE)=Data!E116,COUNTIF(Data!$E$7:E116,Data!E116)=1),1,IF(E116&lt;&gt;E115,"",B115+1)),"")</f>
        <v/>
      </c>
      <c r="C116" s="5" t="s">
        <v>661</v>
      </c>
      <c r="D116" s="5" t="s">
        <v>127</v>
      </c>
      <c r="E116" s="6" t="s">
        <v>100</v>
      </c>
      <c r="F116" s="54"/>
      <c r="G116" s="54" t="s">
        <v>1264</v>
      </c>
      <c r="H116" s="55" t="s">
        <v>162</v>
      </c>
      <c r="I116" s="59" t="str">
        <f t="shared" si="19"/>
        <v>W</v>
      </c>
      <c r="J116" s="56">
        <f t="shared" si="13"/>
        <v>39307</v>
      </c>
      <c r="K116" s="6" t="str">
        <f t="shared" si="14"/>
        <v>W</v>
      </c>
      <c r="L116" s="6" t="str">
        <f t="shared" si="15"/>
        <v>J</v>
      </c>
      <c r="M116" s="6" t="str">
        <f t="shared" si="16"/>
        <v/>
      </c>
      <c r="N116" s="87">
        <v>56</v>
      </c>
      <c r="O116" s="87" t="str">
        <f t="shared" si="12"/>
        <v/>
      </c>
      <c r="P116" s="87" t="str">
        <f t="shared" si="18"/>
        <v/>
      </c>
      <c r="Q116" s="87" t="str">
        <f t="shared" si="18"/>
        <v/>
      </c>
      <c r="R116" s="87" t="str">
        <f t="shared" si="18"/>
        <v/>
      </c>
    </row>
    <row r="117" spans="1:28" x14ac:dyDescent="0.25">
      <c r="A117"/>
      <c r="B117" t="str">
        <f>IFERROR(IF(AND(VLOOKUP('Entry Form'!$C$11,Data!$N$7:$O$47,2,FALSE)=Data!E117,COUNTIF(Data!$E$7:E117,Data!E117)=1),1,IF(E117&lt;&gt;E116,"",B116+1)),"")</f>
        <v/>
      </c>
      <c r="C117" s="5" t="s">
        <v>1300</v>
      </c>
      <c r="D117" s="5" t="s">
        <v>1287</v>
      </c>
      <c r="E117" s="6" t="s">
        <v>100</v>
      </c>
      <c r="F117" s="54"/>
      <c r="G117" s="54" t="s">
        <v>1264</v>
      </c>
      <c r="H117" s="6" t="s">
        <v>1301</v>
      </c>
      <c r="I117" s="59" t="str">
        <f t="shared" si="19"/>
        <v>M</v>
      </c>
      <c r="J117" s="56">
        <f t="shared" si="13"/>
        <v>39395</v>
      </c>
      <c r="K117" s="6" t="str">
        <f t="shared" si="14"/>
        <v>M</v>
      </c>
      <c r="L117" s="6" t="str">
        <f t="shared" si="15"/>
        <v>J</v>
      </c>
      <c r="M117" s="6" t="str">
        <f t="shared" si="16"/>
        <v/>
      </c>
      <c r="N117" s="87">
        <v>57</v>
      </c>
      <c r="O117" s="87" t="str">
        <f t="shared" si="12"/>
        <v/>
      </c>
      <c r="P117" s="87" t="str">
        <f t="shared" si="18"/>
        <v/>
      </c>
      <c r="Q117" s="87" t="str">
        <f t="shared" si="18"/>
        <v/>
      </c>
      <c r="R117" s="87" t="str">
        <f t="shared" si="18"/>
        <v/>
      </c>
    </row>
    <row r="118" spans="1:28" x14ac:dyDescent="0.25">
      <c r="A118"/>
      <c r="B118" t="str">
        <f>IFERROR(IF(AND(VLOOKUP('Entry Form'!$C$11,Data!$N$7:$O$47,2,FALSE)=Data!E118,COUNTIF(Data!$E$7:E118,Data!E118)=1),1,IF(E118&lt;&gt;E117,"",B117+1)),"")</f>
        <v/>
      </c>
      <c r="C118" s="5" t="s">
        <v>1300</v>
      </c>
      <c r="D118" s="5" t="s">
        <v>1302</v>
      </c>
      <c r="E118" s="6" t="s">
        <v>100</v>
      </c>
      <c r="F118" s="54"/>
      <c r="G118" s="54" t="s">
        <v>1264</v>
      </c>
      <c r="H118" s="6" t="s">
        <v>1303</v>
      </c>
      <c r="I118" s="59" t="str">
        <f t="shared" si="19"/>
        <v>W</v>
      </c>
      <c r="J118" s="56">
        <f t="shared" si="13"/>
        <v>40126</v>
      </c>
      <c r="K118" s="6" t="str">
        <f t="shared" si="14"/>
        <v>W</v>
      </c>
      <c r="L118" s="6" t="str">
        <f t="shared" si="15"/>
        <v>J</v>
      </c>
      <c r="M118" s="6" t="str">
        <f t="shared" si="16"/>
        <v>C</v>
      </c>
      <c r="N118" s="87">
        <v>58</v>
      </c>
      <c r="O118" s="87" t="str">
        <f t="shared" si="12"/>
        <v/>
      </c>
      <c r="P118" s="87" t="str">
        <f t="shared" si="18"/>
        <v/>
      </c>
      <c r="Q118" s="87" t="str">
        <f t="shared" si="18"/>
        <v/>
      </c>
      <c r="R118" s="87" t="str">
        <f t="shared" si="18"/>
        <v/>
      </c>
      <c r="T118" t="str">
        <f>IFERROR(VLOOKUP(T157,$O$61:$R$140,3,FALSE),"")</f>
        <v/>
      </c>
      <c r="U118" t="str">
        <f>IFERROR(VLOOKUP(U157,$O$61:$R$140,3,FALSE),"")</f>
        <v/>
      </c>
      <c r="V118" t="str">
        <f t="shared" ref="V118:AB118" si="20">IFERROR(VLOOKUP(V157,$O$61:$R$140,2,FALSE),"")</f>
        <v/>
      </c>
      <c r="W118" t="str">
        <f t="shared" si="20"/>
        <v/>
      </c>
      <c r="X118" t="str">
        <f t="shared" si="20"/>
        <v/>
      </c>
      <c r="Y118" t="str">
        <f t="shared" si="20"/>
        <v/>
      </c>
      <c r="Z118" t="str">
        <f t="shared" si="20"/>
        <v/>
      </c>
      <c r="AA118" t="str">
        <f t="shared" si="20"/>
        <v/>
      </c>
      <c r="AB118" t="str">
        <f t="shared" si="20"/>
        <v/>
      </c>
    </row>
    <row r="119" spans="1:28" x14ac:dyDescent="0.25">
      <c r="A119"/>
      <c r="B119" t="str">
        <f>IFERROR(IF(AND(VLOOKUP('Entry Form'!$C$11,Data!$N$7:$O$47,2,FALSE)=Data!E119,COUNTIF(Data!$E$7:E119,Data!E119)=1),1,IF(E119&lt;&gt;E118,"",B118+1)),"")</f>
        <v/>
      </c>
      <c r="C119" s="5" t="s">
        <v>655</v>
      </c>
      <c r="D119" s="5" t="s">
        <v>120</v>
      </c>
      <c r="E119" s="6" t="s">
        <v>100</v>
      </c>
      <c r="F119" s="54"/>
      <c r="G119" s="54" t="s">
        <v>1264</v>
      </c>
      <c r="H119" s="59" t="s">
        <v>153</v>
      </c>
      <c r="I119" s="59" t="str">
        <f t="shared" si="19"/>
        <v>M</v>
      </c>
      <c r="J119" s="56">
        <f t="shared" si="13"/>
        <v>23274</v>
      </c>
      <c r="K119" s="6" t="str">
        <f t="shared" si="14"/>
        <v>M</v>
      </c>
      <c r="L119" s="6" t="str">
        <f t="shared" si="15"/>
        <v>SM</v>
      </c>
      <c r="M119" s="6" t="str">
        <f t="shared" si="16"/>
        <v/>
      </c>
      <c r="N119" s="87">
        <v>59</v>
      </c>
      <c r="O119" s="87" t="str">
        <f t="shared" si="12"/>
        <v/>
      </c>
      <c r="P119" s="87" t="str">
        <f t="shared" si="18"/>
        <v/>
      </c>
      <c r="Q119" s="87" t="str">
        <f t="shared" si="18"/>
        <v/>
      </c>
      <c r="R119" s="87" t="str">
        <f t="shared" si="18"/>
        <v/>
      </c>
      <c r="T119" t="str">
        <f>IFERROR(VLOOKUP(T157,$O$61:$R$140,4,FALSE),"")</f>
        <v/>
      </c>
      <c r="U119" t="str">
        <f>IFERROR(VLOOKUP(U157,$O$61:$R$140,4,FALSE),"")</f>
        <v/>
      </c>
      <c r="V119" t="str">
        <f t="shared" ref="V119:AB119" si="21">IFERROR(VLOOKUP(V157,$O$61:$R$140,3,FALSE),"")</f>
        <v/>
      </c>
      <c r="W119" t="str">
        <f t="shared" si="21"/>
        <v/>
      </c>
      <c r="X119" t="str">
        <f t="shared" si="21"/>
        <v/>
      </c>
      <c r="Y119" t="str">
        <f t="shared" si="21"/>
        <v/>
      </c>
      <c r="Z119" t="str">
        <f t="shared" si="21"/>
        <v/>
      </c>
      <c r="AA119" t="str">
        <f t="shared" si="21"/>
        <v/>
      </c>
      <c r="AB119" t="str">
        <f t="shared" si="21"/>
        <v/>
      </c>
    </row>
    <row r="120" spans="1:28" x14ac:dyDescent="0.25">
      <c r="A120"/>
      <c r="B120" t="str">
        <f>IFERROR(IF(AND(VLOOKUP('Entry Form'!$C$11,Data!$N$7:$O$47,2,FALSE)=Data!E120,COUNTIF(Data!$E$7:E120,Data!E120)=1),1,IF(E120&lt;&gt;E119,"",B119+1)),"")</f>
        <v/>
      </c>
      <c r="C120" s="5" t="s">
        <v>667</v>
      </c>
      <c r="D120" s="5" t="s">
        <v>132</v>
      </c>
      <c r="E120" s="6" t="s">
        <v>100</v>
      </c>
      <c r="F120" s="54"/>
      <c r="G120" s="54" t="s">
        <v>1264</v>
      </c>
      <c r="H120" s="55" t="s">
        <v>168</v>
      </c>
      <c r="I120" s="59" t="str">
        <f t="shared" si="19"/>
        <v>W</v>
      </c>
      <c r="J120" s="56">
        <f t="shared" si="13"/>
        <v>39818</v>
      </c>
      <c r="K120" s="6" t="str">
        <f t="shared" si="14"/>
        <v>W</v>
      </c>
      <c r="L120" s="6" t="str">
        <f t="shared" si="15"/>
        <v>J</v>
      </c>
      <c r="M120" s="6" t="str">
        <f t="shared" si="16"/>
        <v>C</v>
      </c>
      <c r="N120" s="87">
        <v>60</v>
      </c>
      <c r="O120" s="87" t="str">
        <f t="shared" si="12"/>
        <v/>
      </c>
      <c r="P120" s="87" t="str">
        <f t="shared" si="18"/>
        <v/>
      </c>
      <c r="Q120" s="87" t="str">
        <f t="shared" si="18"/>
        <v/>
      </c>
      <c r="R120" s="87" t="str">
        <f t="shared" si="18"/>
        <v/>
      </c>
      <c r="V120" t="str">
        <f t="shared" ref="V120:AB120" si="22">IFERROR(VLOOKUP(V157,$O$61:$R$140,4,FALSE),"")</f>
        <v/>
      </c>
      <c r="W120" t="str">
        <f t="shared" si="22"/>
        <v/>
      </c>
      <c r="X120" t="str">
        <f t="shared" si="22"/>
        <v/>
      </c>
      <c r="Y120" t="str">
        <f t="shared" si="22"/>
        <v/>
      </c>
      <c r="Z120" t="str">
        <f t="shared" si="22"/>
        <v/>
      </c>
      <c r="AA120" t="str">
        <f t="shared" si="22"/>
        <v/>
      </c>
      <c r="AB120" t="str">
        <f t="shared" si="22"/>
        <v/>
      </c>
    </row>
    <row r="121" spans="1:28" x14ac:dyDescent="0.25">
      <c r="A121"/>
      <c r="B121" t="str">
        <f>IFERROR(IF(AND(VLOOKUP('Entry Form'!$C$11,Data!$N$7:$O$47,2,FALSE)=Data!E121,COUNTIF(Data!$E$7:E121,Data!E121)=1),1,IF(E121&lt;&gt;E120,"",B120+1)),"")</f>
        <v/>
      </c>
      <c r="C121" s="5" t="s">
        <v>656</v>
      </c>
      <c r="D121" s="5" t="s">
        <v>107</v>
      </c>
      <c r="E121" s="6" t="s">
        <v>100</v>
      </c>
      <c r="F121" s="54"/>
      <c r="G121" s="54" t="s">
        <v>1264</v>
      </c>
      <c r="H121" s="59" t="s">
        <v>154</v>
      </c>
      <c r="I121" s="59" t="str">
        <f t="shared" si="19"/>
        <v>M</v>
      </c>
      <c r="J121" s="56">
        <f t="shared" si="13"/>
        <v>22326</v>
      </c>
      <c r="K121" s="6" t="str">
        <f t="shared" si="14"/>
        <v>M</v>
      </c>
      <c r="L121" s="6" t="str">
        <f t="shared" si="15"/>
        <v>SM</v>
      </c>
      <c r="M121" s="6" t="str">
        <f t="shared" si="16"/>
        <v/>
      </c>
      <c r="N121" s="87">
        <v>61</v>
      </c>
      <c r="O121" s="87" t="str">
        <f t="shared" si="12"/>
        <v/>
      </c>
      <c r="P121" s="87" t="str">
        <f t="shared" ref="P121:R141" si="23">IFERROR(VLOOKUP($N121,$B$7:$M$431,P$60,FALSE),"")</f>
        <v/>
      </c>
      <c r="Q121" s="87" t="str">
        <f t="shared" si="23"/>
        <v/>
      </c>
      <c r="R121" s="87" t="str">
        <f t="shared" si="23"/>
        <v/>
      </c>
    </row>
    <row r="122" spans="1:28" x14ac:dyDescent="0.25">
      <c r="A122"/>
      <c r="B122" t="str">
        <f>IFERROR(IF(AND(VLOOKUP('Entry Form'!$C$11,Data!$N$7:$O$47,2,FALSE)=Data!E122,COUNTIF(Data!$E$7:E122,Data!E122)=1),1,IF(E122&lt;&gt;E121,"",B121+1)),"")</f>
        <v/>
      </c>
      <c r="C122" s="5" t="s">
        <v>664</v>
      </c>
      <c r="D122" s="5" t="s">
        <v>130</v>
      </c>
      <c r="E122" s="6" t="s">
        <v>100</v>
      </c>
      <c r="F122" s="54"/>
      <c r="G122" s="54" t="s">
        <v>1264</v>
      </c>
      <c r="H122" s="59" t="s">
        <v>165</v>
      </c>
      <c r="I122" s="59" t="str">
        <f t="shared" si="19"/>
        <v>M</v>
      </c>
      <c r="J122" s="56">
        <f t="shared" si="13"/>
        <v>38672</v>
      </c>
      <c r="K122" s="6" t="str">
        <f t="shared" si="14"/>
        <v>M</v>
      </c>
      <c r="L122" s="6" t="str">
        <f t="shared" si="15"/>
        <v>J</v>
      </c>
      <c r="M122" s="6" t="str">
        <f t="shared" si="16"/>
        <v/>
      </c>
      <c r="N122" s="87">
        <v>62</v>
      </c>
      <c r="O122" s="87" t="str">
        <f t="shared" si="12"/>
        <v/>
      </c>
      <c r="P122" s="87" t="str">
        <f t="shared" si="23"/>
        <v/>
      </c>
      <c r="Q122" s="87" t="str">
        <f t="shared" si="23"/>
        <v/>
      </c>
      <c r="R122" s="87" t="str">
        <f t="shared" si="23"/>
        <v/>
      </c>
    </row>
    <row r="123" spans="1:28" x14ac:dyDescent="0.25">
      <c r="A123"/>
      <c r="B123" t="str">
        <f>IFERROR(IF(AND(VLOOKUP('Entry Form'!$C$11,Data!$N$7:$O$47,2,FALSE)=Data!E123,COUNTIF(Data!$E$7:E123,Data!E123)=1),1,IF(E123&lt;&gt;E122,"",B122+1)),"")</f>
        <v/>
      </c>
      <c r="C123" s="5" t="s">
        <v>1133</v>
      </c>
      <c r="D123" s="5" t="s">
        <v>949</v>
      </c>
      <c r="E123" s="6" t="s">
        <v>950</v>
      </c>
      <c r="F123" s="54"/>
      <c r="G123" s="54" t="s">
        <v>1264</v>
      </c>
      <c r="H123" s="55" t="s">
        <v>1038</v>
      </c>
      <c r="I123" s="59" t="str">
        <f t="shared" si="19"/>
        <v>M</v>
      </c>
      <c r="J123" s="56">
        <f t="shared" si="13"/>
        <v>31326</v>
      </c>
      <c r="K123" s="6" t="str">
        <f t="shared" si="14"/>
        <v>M</v>
      </c>
      <c r="L123" s="6" t="str">
        <f t="shared" si="15"/>
        <v/>
      </c>
      <c r="M123" s="6" t="str">
        <f t="shared" si="16"/>
        <v/>
      </c>
      <c r="N123" s="87">
        <v>63</v>
      </c>
      <c r="O123" s="87" t="str">
        <f t="shared" si="12"/>
        <v/>
      </c>
      <c r="P123" s="87" t="str">
        <f t="shared" si="23"/>
        <v/>
      </c>
      <c r="Q123" s="87" t="str">
        <f t="shared" si="23"/>
        <v/>
      </c>
      <c r="R123" s="87" t="str">
        <f t="shared" si="23"/>
        <v/>
      </c>
    </row>
    <row r="124" spans="1:28" x14ac:dyDescent="0.25">
      <c r="A124"/>
      <c r="B124" t="str">
        <f>IFERROR(IF(AND(VLOOKUP('Entry Form'!$C$11,Data!$N$7:$O$47,2,FALSE)=Data!E124,COUNTIF(Data!$E$7:E124,Data!E124)=1),1,IF(E124&lt;&gt;E123,"",B123+1)),"")</f>
        <v/>
      </c>
      <c r="C124" s="5" t="s">
        <v>1228</v>
      </c>
      <c r="D124" s="5" t="s">
        <v>184</v>
      </c>
      <c r="E124" s="6" t="s">
        <v>171</v>
      </c>
      <c r="F124" s="54"/>
      <c r="G124" s="54" t="s">
        <v>1264</v>
      </c>
      <c r="H124" s="59" t="s">
        <v>227</v>
      </c>
      <c r="I124" s="59" t="str">
        <f t="shared" si="19"/>
        <v>M</v>
      </c>
      <c r="J124" s="56">
        <f t="shared" si="13"/>
        <v>36516</v>
      </c>
      <c r="K124" s="6" t="str">
        <f t="shared" si="14"/>
        <v>M</v>
      </c>
      <c r="L124" s="6" t="str">
        <f t="shared" si="15"/>
        <v/>
      </c>
      <c r="M124" s="6" t="str">
        <f t="shared" si="16"/>
        <v/>
      </c>
      <c r="N124" s="87">
        <v>64</v>
      </c>
      <c r="O124" s="87" t="str">
        <f t="shared" si="12"/>
        <v/>
      </c>
      <c r="P124" s="87" t="str">
        <f t="shared" si="23"/>
        <v/>
      </c>
      <c r="Q124" s="87" t="str">
        <f t="shared" si="23"/>
        <v/>
      </c>
      <c r="R124" s="87" t="str">
        <f t="shared" si="23"/>
        <v/>
      </c>
    </row>
    <row r="125" spans="1:28" x14ac:dyDescent="0.25">
      <c r="A125"/>
      <c r="B125" t="str">
        <f>IFERROR(IF(AND(VLOOKUP('Entry Form'!$C$11,Data!$N$7:$O$47,2,FALSE)=Data!E125,COUNTIF(Data!$E$7:E125,Data!E125)=1),1,IF(E125&lt;&gt;E124,"",B124+1)),"")</f>
        <v/>
      </c>
      <c r="C125" s="5" t="s">
        <v>1229</v>
      </c>
      <c r="D125" s="5" t="s">
        <v>185</v>
      </c>
      <c r="E125" s="6" t="s">
        <v>171</v>
      </c>
      <c r="F125" s="54"/>
      <c r="G125" s="54" t="s">
        <v>1264</v>
      </c>
      <c r="H125" s="55" t="s">
        <v>246</v>
      </c>
      <c r="I125" s="59" t="str">
        <f t="shared" si="19"/>
        <v>M</v>
      </c>
      <c r="J125" s="56">
        <f t="shared" si="13"/>
        <v>21613</v>
      </c>
      <c r="K125" s="6" t="str">
        <f t="shared" si="14"/>
        <v>M</v>
      </c>
      <c r="L125" s="6" t="str">
        <f t="shared" si="15"/>
        <v>SM</v>
      </c>
      <c r="M125" s="6" t="str">
        <f t="shared" si="16"/>
        <v/>
      </c>
      <c r="N125" s="87">
        <v>65</v>
      </c>
      <c r="O125" s="87" t="str">
        <f t="shared" si="12"/>
        <v/>
      </c>
      <c r="P125" s="87" t="str">
        <f t="shared" si="23"/>
        <v/>
      </c>
      <c r="Q125" s="87" t="str">
        <f t="shared" si="23"/>
        <v/>
      </c>
      <c r="R125" s="87" t="str">
        <f t="shared" si="23"/>
        <v/>
      </c>
    </row>
    <row r="126" spans="1:28" x14ac:dyDescent="0.25">
      <c r="A126"/>
      <c r="B126" t="str">
        <f>IFERROR(IF(AND(VLOOKUP('Entry Form'!$C$11,Data!$N$7:$O$47,2,FALSE)=Data!E126,COUNTIF(Data!$E$7:E126,Data!E126)=1),1,IF(E126&lt;&gt;E125,"",B125+1)),"")</f>
        <v/>
      </c>
      <c r="C126" s="5" t="s">
        <v>1229</v>
      </c>
      <c r="D126" s="5" t="s">
        <v>184</v>
      </c>
      <c r="E126" s="6" t="s">
        <v>171</v>
      </c>
      <c r="F126" s="54"/>
      <c r="G126" s="54" t="s">
        <v>1264</v>
      </c>
      <c r="H126" s="55" t="s">
        <v>247</v>
      </c>
      <c r="I126" s="59" t="str">
        <f t="shared" si="19"/>
        <v>M</v>
      </c>
      <c r="J126" s="56">
        <f t="shared" si="13"/>
        <v>37363</v>
      </c>
      <c r="K126" s="6" t="str">
        <f t="shared" si="14"/>
        <v>M</v>
      </c>
      <c r="L126" s="6" t="str">
        <f t="shared" si="15"/>
        <v/>
      </c>
      <c r="M126" s="6" t="str">
        <f t="shared" si="16"/>
        <v/>
      </c>
      <c r="N126" s="87">
        <v>66</v>
      </c>
      <c r="O126" s="87" t="str">
        <f t="shared" ref="O126:O140" si="24">IFERROR(VLOOKUP(N126,$B$7:$D$431,2,FALSE)&amp;" "&amp;VLOOKUP(N126,$B$7:$D$431,3,FALSE),"")</f>
        <v/>
      </c>
      <c r="P126" s="87" t="str">
        <f t="shared" si="23"/>
        <v/>
      </c>
      <c r="Q126" s="87" t="str">
        <f t="shared" si="23"/>
        <v/>
      </c>
      <c r="R126" s="87" t="str">
        <f t="shared" si="23"/>
        <v/>
      </c>
    </row>
    <row r="127" spans="1:28" x14ac:dyDescent="0.25">
      <c r="A127"/>
      <c r="B127" t="str">
        <f>IFERROR(IF(AND(VLOOKUP('Entry Form'!$C$11,Data!$N$7:$O$47,2,FALSE)=Data!E127,COUNTIF(Data!$E$7:E127,Data!E127)=1),1,IF(E127&lt;&gt;E126,"",B126+1)),"")</f>
        <v/>
      </c>
      <c r="C127" s="5" t="s">
        <v>1230</v>
      </c>
      <c r="D127" s="5" t="s">
        <v>200</v>
      </c>
      <c r="E127" s="6" t="s">
        <v>171</v>
      </c>
      <c r="F127" s="54"/>
      <c r="G127" s="54" t="s">
        <v>1264</v>
      </c>
      <c r="H127" s="59" t="s">
        <v>252</v>
      </c>
      <c r="I127" s="59" t="str">
        <f t="shared" si="19"/>
        <v>W</v>
      </c>
      <c r="J127" s="56">
        <f t="shared" si="13"/>
        <v>37666</v>
      </c>
      <c r="K127" s="6" t="str">
        <f t="shared" si="14"/>
        <v>W</v>
      </c>
      <c r="L127" s="6" t="str">
        <f t="shared" si="15"/>
        <v/>
      </c>
      <c r="M127" s="6" t="str">
        <f t="shared" si="16"/>
        <v/>
      </c>
      <c r="N127" s="87">
        <v>67</v>
      </c>
      <c r="O127" s="87" t="str">
        <f t="shared" si="24"/>
        <v/>
      </c>
      <c r="P127" s="87" t="str">
        <f t="shared" si="23"/>
        <v/>
      </c>
      <c r="Q127" s="87" t="str">
        <f t="shared" si="23"/>
        <v/>
      </c>
      <c r="R127" s="87" t="str">
        <f t="shared" si="23"/>
        <v/>
      </c>
    </row>
    <row r="128" spans="1:28" x14ac:dyDescent="0.25">
      <c r="A128"/>
      <c r="B128" t="str">
        <f>IFERROR(IF(AND(VLOOKUP('Entry Form'!$C$11,Data!$N$7:$O$47,2,FALSE)=Data!E128,COUNTIF(Data!$E$7:E128,Data!E128)=1),1,IF(E128&lt;&gt;E127,"",B127+1)),"")</f>
        <v/>
      </c>
      <c r="C128" s="5" t="s">
        <v>692</v>
      </c>
      <c r="D128" s="5" t="s">
        <v>170</v>
      </c>
      <c r="E128" s="6" t="s">
        <v>171</v>
      </c>
      <c r="F128" s="54"/>
      <c r="G128" s="54" t="s">
        <v>1264</v>
      </c>
      <c r="H128" s="59" t="s">
        <v>239</v>
      </c>
      <c r="I128" s="59" t="str">
        <f t="shared" si="19"/>
        <v>M</v>
      </c>
      <c r="J128" s="56">
        <f t="shared" si="13"/>
        <v>22591</v>
      </c>
      <c r="K128" s="6" t="str">
        <f t="shared" si="14"/>
        <v>M</v>
      </c>
      <c r="L128" s="6" t="str">
        <f t="shared" si="15"/>
        <v>SM</v>
      </c>
      <c r="M128" s="6" t="str">
        <f t="shared" si="16"/>
        <v/>
      </c>
      <c r="N128" s="87">
        <v>68</v>
      </c>
      <c r="O128" s="87" t="str">
        <f t="shared" si="24"/>
        <v/>
      </c>
      <c r="P128" s="87" t="str">
        <f t="shared" si="23"/>
        <v/>
      </c>
      <c r="Q128" s="87" t="str">
        <f t="shared" si="23"/>
        <v/>
      </c>
      <c r="R128" s="87" t="str">
        <f t="shared" si="23"/>
        <v/>
      </c>
    </row>
    <row r="129" spans="1:19" x14ac:dyDescent="0.25">
      <c r="A129"/>
      <c r="B129" t="str">
        <f>IFERROR(IF(AND(VLOOKUP('Entry Form'!$C$11,Data!$N$7:$O$47,2,FALSE)=Data!E129,COUNTIF(Data!$E$7:E129,Data!E129)=1),1,IF(E129&lt;&gt;E128,"",B128+1)),"")</f>
        <v/>
      </c>
      <c r="C129" s="5" t="s">
        <v>707</v>
      </c>
      <c r="D129" s="5" t="s">
        <v>205</v>
      </c>
      <c r="E129" s="6" t="s">
        <v>171</v>
      </c>
      <c r="F129" s="54"/>
      <c r="G129" s="54" t="s">
        <v>1264</v>
      </c>
      <c r="H129" s="55" t="s">
        <v>258</v>
      </c>
      <c r="I129" s="59" t="str">
        <f t="shared" si="19"/>
        <v>W</v>
      </c>
      <c r="J129" s="56">
        <f t="shared" si="13"/>
        <v>28708</v>
      </c>
      <c r="K129" s="6" t="str">
        <f t="shared" si="14"/>
        <v>W</v>
      </c>
      <c r="L129" s="6" t="str">
        <f t="shared" si="15"/>
        <v/>
      </c>
      <c r="M129" s="6" t="str">
        <f t="shared" si="16"/>
        <v/>
      </c>
      <c r="N129" s="87">
        <v>69</v>
      </c>
      <c r="O129" s="87" t="str">
        <f t="shared" si="24"/>
        <v/>
      </c>
      <c r="P129" s="87" t="str">
        <f t="shared" si="23"/>
        <v/>
      </c>
      <c r="Q129" s="87" t="str">
        <f t="shared" si="23"/>
        <v/>
      </c>
      <c r="R129" s="87" t="str">
        <f t="shared" si="23"/>
        <v/>
      </c>
    </row>
    <row r="130" spans="1:19" x14ac:dyDescent="0.25">
      <c r="A130"/>
      <c r="B130" t="str">
        <f>IFERROR(IF(AND(VLOOKUP('Entry Form'!$C$11,Data!$N$7:$O$47,2,FALSE)=Data!E130,COUNTIF(Data!$E$7:E130,Data!E130)=1),1,IF(E130&lt;&gt;E129,"",B129+1)),"")</f>
        <v/>
      </c>
      <c r="C130" s="5" t="s">
        <v>705</v>
      </c>
      <c r="D130" s="5" t="s">
        <v>204</v>
      </c>
      <c r="E130" s="6" t="s">
        <v>171</v>
      </c>
      <c r="F130" s="54" t="s">
        <v>1264</v>
      </c>
      <c r="G130" s="54"/>
      <c r="H130" s="55" t="s">
        <v>256</v>
      </c>
      <c r="I130" s="59" t="str">
        <f t="shared" si="19"/>
        <v>W</v>
      </c>
      <c r="J130" s="56">
        <f t="shared" si="13"/>
        <v>31734</v>
      </c>
      <c r="K130" s="6" t="str">
        <f t="shared" si="14"/>
        <v>W</v>
      </c>
      <c r="L130" s="6" t="str">
        <f t="shared" si="15"/>
        <v/>
      </c>
      <c r="M130" s="6" t="str">
        <f t="shared" si="16"/>
        <v/>
      </c>
      <c r="N130" s="87">
        <v>70</v>
      </c>
      <c r="O130" s="87" t="str">
        <f t="shared" si="24"/>
        <v/>
      </c>
      <c r="P130" s="87" t="str">
        <f t="shared" si="23"/>
        <v/>
      </c>
      <c r="Q130" s="87" t="str">
        <f t="shared" si="23"/>
        <v/>
      </c>
      <c r="R130" s="87" t="str">
        <f t="shared" si="23"/>
        <v/>
      </c>
    </row>
    <row r="131" spans="1:19" x14ac:dyDescent="0.25">
      <c r="A131"/>
      <c r="B131" t="str">
        <f>IFERROR(IF(AND(VLOOKUP('Entry Form'!$C$11,Data!$N$7:$O$47,2,FALSE)=Data!E131,COUNTIF(Data!$E$7:E131,Data!E131)=1),1,IF(E131&lt;&gt;E130,"",B130+1)),"")</f>
        <v/>
      </c>
      <c r="C131" s="5" t="s">
        <v>670</v>
      </c>
      <c r="D131" s="5" t="s">
        <v>172</v>
      </c>
      <c r="E131" s="6" t="s">
        <v>171</v>
      </c>
      <c r="F131" s="54"/>
      <c r="G131" s="54" t="s">
        <v>1264</v>
      </c>
      <c r="H131" s="59" t="s">
        <v>213</v>
      </c>
      <c r="I131" s="59" t="str">
        <f t="shared" si="19"/>
        <v>M</v>
      </c>
      <c r="J131" s="56">
        <f t="shared" si="13"/>
        <v>35744</v>
      </c>
      <c r="K131" s="6" t="str">
        <f t="shared" si="14"/>
        <v>M</v>
      </c>
      <c r="L131" s="6" t="str">
        <f t="shared" si="15"/>
        <v/>
      </c>
      <c r="M131" s="6" t="str">
        <f t="shared" si="16"/>
        <v/>
      </c>
      <c r="N131" s="87">
        <v>71</v>
      </c>
      <c r="O131" s="87" t="str">
        <f t="shared" si="24"/>
        <v/>
      </c>
      <c r="P131" s="87" t="str">
        <f t="shared" si="23"/>
        <v/>
      </c>
      <c r="Q131" s="87" t="str">
        <f t="shared" si="23"/>
        <v/>
      </c>
      <c r="R131" s="87" t="str">
        <f t="shared" si="23"/>
        <v/>
      </c>
    </row>
    <row r="132" spans="1:19" x14ac:dyDescent="0.25">
      <c r="A132"/>
      <c r="B132" t="str">
        <f>IFERROR(IF(AND(VLOOKUP('Entry Form'!$C$11,Data!$N$7:$O$47,2,FALSE)=Data!E132,COUNTIF(Data!$E$7:E132,Data!E132)=1),1,IF(E132&lt;&gt;E131,"",B131+1)),"")</f>
        <v/>
      </c>
      <c r="C132" s="5" t="s">
        <v>671</v>
      </c>
      <c r="D132" s="5" t="s">
        <v>173</v>
      </c>
      <c r="E132" s="6" t="s">
        <v>171</v>
      </c>
      <c r="F132" s="54"/>
      <c r="G132" s="54" t="s">
        <v>1264</v>
      </c>
      <c r="H132" s="59" t="s">
        <v>214</v>
      </c>
      <c r="I132" s="59" t="str">
        <f t="shared" si="19"/>
        <v>M</v>
      </c>
      <c r="J132" s="56">
        <f t="shared" si="13"/>
        <v>37453</v>
      </c>
      <c r="K132" s="6" t="str">
        <f t="shared" si="14"/>
        <v>M</v>
      </c>
      <c r="L132" s="6" t="str">
        <f t="shared" si="15"/>
        <v/>
      </c>
      <c r="M132" s="6" t="str">
        <f t="shared" si="16"/>
        <v/>
      </c>
      <c r="N132" s="87">
        <v>72</v>
      </c>
      <c r="O132" s="87" t="str">
        <f t="shared" si="24"/>
        <v/>
      </c>
      <c r="P132" s="87" t="str">
        <f t="shared" si="23"/>
        <v/>
      </c>
      <c r="Q132" s="87" t="str">
        <f t="shared" si="23"/>
        <v/>
      </c>
      <c r="R132" s="87" t="str">
        <f t="shared" si="23"/>
        <v/>
      </c>
    </row>
    <row r="133" spans="1:19" x14ac:dyDescent="0.25">
      <c r="A133"/>
      <c r="B133" t="str">
        <f>IFERROR(IF(AND(VLOOKUP('Entry Form'!$C$11,Data!$N$7:$O$47,2,FALSE)=Data!E133,COUNTIF(Data!$E$7:E133,Data!E133)=1),1,IF(E133&lt;&gt;E132,"",B132+1)),"")</f>
        <v/>
      </c>
      <c r="C133" s="5" t="s">
        <v>672</v>
      </c>
      <c r="D133" s="5" t="s">
        <v>119</v>
      </c>
      <c r="E133" s="6" t="s">
        <v>171</v>
      </c>
      <c r="F133" s="54"/>
      <c r="G133" s="54" t="s">
        <v>1264</v>
      </c>
      <c r="H133" s="55" t="s">
        <v>215</v>
      </c>
      <c r="I133" s="59" t="str">
        <f t="shared" si="19"/>
        <v>M</v>
      </c>
      <c r="J133" s="56">
        <f t="shared" si="13"/>
        <v>36922</v>
      </c>
      <c r="K133" s="6" t="str">
        <f t="shared" si="14"/>
        <v>M</v>
      </c>
      <c r="L133" s="6" t="str">
        <f t="shared" si="15"/>
        <v/>
      </c>
      <c r="M133" s="6" t="str">
        <f t="shared" si="16"/>
        <v/>
      </c>
      <c r="N133" s="87">
        <v>73</v>
      </c>
      <c r="O133" s="87" t="str">
        <f t="shared" si="24"/>
        <v/>
      </c>
      <c r="P133" s="87" t="str">
        <f t="shared" si="23"/>
        <v/>
      </c>
      <c r="Q133" s="87" t="str">
        <f t="shared" si="23"/>
        <v/>
      </c>
      <c r="R133" s="87" t="str">
        <f t="shared" si="23"/>
        <v/>
      </c>
    </row>
    <row r="134" spans="1:19" x14ac:dyDescent="0.25">
      <c r="A134"/>
      <c r="B134" t="str">
        <f>IFERROR(IF(AND(VLOOKUP('Entry Form'!$C$11,Data!$N$7:$O$47,2,FALSE)=Data!E134,COUNTIF(Data!$E$7:E134,Data!E134)=1),1,IF(E134&lt;&gt;E133,"",B133+1)),"")</f>
        <v/>
      </c>
      <c r="C134" s="5" t="s">
        <v>704</v>
      </c>
      <c r="D134" s="5" t="s">
        <v>203</v>
      </c>
      <c r="E134" s="6" t="s">
        <v>171</v>
      </c>
      <c r="F134" s="54" t="s">
        <v>1264</v>
      </c>
      <c r="G134" s="54"/>
      <c r="H134" s="59" t="s">
        <v>255</v>
      </c>
      <c r="I134" s="59" t="str">
        <f t="shared" si="19"/>
        <v>M</v>
      </c>
      <c r="J134" s="56">
        <f t="shared" si="13"/>
        <v>19960</v>
      </c>
      <c r="K134" s="6" t="str">
        <f t="shared" si="14"/>
        <v>M</v>
      </c>
      <c r="L134" s="6" t="str">
        <f t="shared" si="15"/>
        <v>SM</v>
      </c>
      <c r="M134" s="6" t="str">
        <f t="shared" si="16"/>
        <v/>
      </c>
      <c r="N134" s="87">
        <v>74</v>
      </c>
      <c r="O134" s="87" t="str">
        <f t="shared" si="24"/>
        <v/>
      </c>
      <c r="P134" s="87" t="str">
        <f t="shared" si="23"/>
        <v/>
      </c>
      <c r="Q134" s="87" t="str">
        <f t="shared" si="23"/>
        <v/>
      </c>
      <c r="R134" s="87" t="str">
        <f t="shared" si="23"/>
        <v/>
      </c>
    </row>
    <row r="135" spans="1:19" x14ac:dyDescent="0.25">
      <c r="A135"/>
      <c r="B135" t="str">
        <f>IFERROR(IF(AND(VLOOKUP('Entry Form'!$C$11,Data!$N$7:$O$47,2,FALSE)=Data!E135,COUNTIF(Data!$E$7:E135,Data!E135)=1),1,IF(E135&lt;&gt;E134,"",B134+1)),"")</f>
        <v/>
      </c>
      <c r="C135" s="5" t="s">
        <v>701</v>
      </c>
      <c r="D135" s="5" t="s">
        <v>119</v>
      </c>
      <c r="E135" s="6" t="s">
        <v>171</v>
      </c>
      <c r="F135" s="54"/>
      <c r="G135" s="54" t="s">
        <v>1264</v>
      </c>
      <c r="H135" s="59" t="s">
        <v>250</v>
      </c>
      <c r="I135" s="59" t="str">
        <f t="shared" si="19"/>
        <v>M</v>
      </c>
      <c r="J135" s="56">
        <f t="shared" ref="J135:J198" si="25">DATEVALUE(MID(H135,11,4)&amp;"-"&amp;MID(H135,9,2)&amp;"-"&amp;MID(H135,7,2))</f>
        <v>38596</v>
      </c>
      <c r="K135" s="6" t="str">
        <f t="shared" ref="K135:K198" si="26">I135</f>
        <v>M</v>
      </c>
      <c r="L135" s="6" t="str">
        <f t="shared" si="15"/>
        <v>J</v>
      </c>
      <c r="M135" s="6" t="str">
        <f t="shared" si="16"/>
        <v/>
      </c>
      <c r="N135" s="87">
        <v>75</v>
      </c>
      <c r="O135" s="87" t="str">
        <f t="shared" si="24"/>
        <v/>
      </c>
      <c r="P135" s="87" t="str">
        <f t="shared" si="23"/>
        <v/>
      </c>
      <c r="Q135" s="87" t="str">
        <f t="shared" si="23"/>
        <v/>
      </c>
      <c r="R135" s="87" t="str">
        <f t="shared" si="23"/>
        <v/>
      </c>
    </row>
    <row r="136" spans="1:19" x14ac:dyDescent="0.25">
      <c r="A136"/>
      <c r="B136" t="str">
        <f>IFERROR(IF(AND(VLOOKUP('Entry Form'!$C$11,Data!$N$7:$O$47,2,FALSE)=Data!E136,COUNTIF(Data!$E$7:E136,Data!E136)=1),1,IF(E136&lt;&gt;E135,"",B135+1)),"")</f>
        <v/>
      </c>
      <c r="C136" s="5" t="s">
        <v>669</v>
      </c>
      <c r="D136" s="5" t="s">
        <v>170</v>
      </c>
      <c r="E136" s="6" t="s">
        <v>171</v>
      </c>
      <c r="F136" s="54"/>
      <c r="G136" s="54" t="s">
        <v>1264</v>
      </c>
      <c r="H136" s="59" t="s">
        <v>212</v>
      </c>
      <c r="I136" s="59" t="str">
        <f t="shared" si="19"/>
        <v>M</v>
      </c>
      <c r="J136" s="56">
        <f t="shared" si="25"/>
        <v>19361</v>
      </c>
      <c r="K136" s="6" t="str">
        <f t="shared" si="26"/>
        <v>M</v>
      </c>
      <c r="L136" s="6" t="str">
        <f t="shared" ref="L136:L199" si="27">IF(J136&gt;=$J$3,$I$3,IF(J136&lt;=$J$4,$I$4&amp;I136,""))</f>
        <v>SM</v>
      </c>
      <c r="M136" s="6" t="str">
        <f t="shared" ref="M136:M199" si="28">IF(J136&gt;=$J$2,$I$2,"")</f>
        <v/>
      </c>
      <c r="N136" s="87">
        <v>76</v>
      </c>
      <c r="O136" s="87" t="str">
        <f t="shared" si="24"/>
        <v/>
      </c>
      <c r="P136" s="87" t="str">
        <f t="shared" si="23"/>
        <v/>
      </c>
      <c r="Q136" s="87" t="str">
        <f t="shared" si="23"/>
        <v/>
      </c>
      <c r="R136" s="87" t="str">
        <f t="shared" si="23"/>
        <v/>
      </c>
    </row>
    <row r="137" spans="1:19" x14ac:dyDescent="0.25">
      <c r="A137"/>
      <c r="B137" t="str">
        <f>IFERROR(IF(AND(VLOOKUP('Entry Form'!$C$11,Data!$N$7:$O$47,2,FALSE)=Data!E137,COUNTIF(Data!$E$7:E137,Data!E137)=1),1,IF(E137&lt;&gt;E136,"",B136+1)),"")</f>
        <v/>
      </c>
      <c r="C137" s="5" t="s">
        <v>673</v>
      </c>
      <c r="D137" s="5" t="s">
        <v>174</v>
      </c>
      <c r="E137" s="6" t="s">
        <v>171</v>
      </c>
      <c r="F137" s="54"/>
      <c r="G137" s="54" t="s">
        <v>1264</v>
      </c>
      <c r="H137" s="59" t="s">
        <v>216</v>
      </c>
      <c r="I137" s="59" t="str">
        <f t="shared" si="19"/>
        <v>W</v>
      </c>
      <c r="J137" s="56">
        <f t="shared" si="25"/>
        <v>25846</v>
      </c>
      <c r="K137" s="6" t="str">
        <f t="shared" si="26"/>
        <v>W</v>
      </c>
      <c r="L137" s="6" t="str">
        <f t="shared" si="27"/>
        <v>SW</v>
      </c>
      <c r="M137" s="6" t="str">
        <f t="shared" si="28"/>
        <v/>
      </c>
      <c r="N137" s="87">
        <v>77</v>
      </c>
      <c r="O137" s="87" t="str">
        <f t="shared" si="24"/>
        <v/>
      </c>
      <c r="P137" s="87" t="str">
        <f t="shared" si="23"/>
        <v/>
      </c>
      <c r="Q137" s="87" t="str">
        <f t="shared" si="23"/>
        <v/>
      </c>
      <c r="R137" s="87" t="str">
        <f t="shared" si="23"/>
        <v/>
      </c>
    </row>
    <row r="138" spans="1:19" x14ac:dyDescent="0.25">
      <c r="A138"/>
      <c r="B138" t="str">
        <f>IFERROR(IF(AND(VLOOKUP('Entry Form'!$C$11,Data!$N$7:$O$47,2,FALSE)=Data!E138,COUNTIF(Data!$E$7:E138,Data!E138)=1),1,IF(E138&lt;&gt;E137,"",B137+1)),"")</f>
        <v/>
      </c>
      <c r="C138" s="5" t="s">
        <v>673</v>
      </c>
      <c r="D138" s="5" t="s">
        <v>175</v>
      </c>
      <c r="E138" s="6" t="s">
        <v>171</v>
      </c>
      <c r="F138" s="54"/>
      <c r="G138" s="54" t="s">
        <v>1264</v>
      </c>
      <c r="H138" s="59" t="s">
        <v>217</v>
      </c>
      <c r="I138" s="59" t="str">
        <f t="shared" si="19"/>
        <v>W</v>
      </c>
      <c r="J138" s="56">
        <f t="shared" si="25"/>
        <v>35576</v>
      </c>
      <c r="K138" s="6" t="str">
        <f t="shared" si="26"/>
        <v>W</v>
      </c>
      <c r="L138" s="6" t="str">
        <f t="shared" si="27"/>
        <v/>
      </c>
      <c r="M138" s="6" t="str">
        <f t="shared" si="28"/>
        <v/>
      </c>
      <c r="N138" s="87">
        <v>78</v>
      </c>
      <c r="O138" s="87" t="str">
        <f t="shared" si="24"/>
        <v/>
      </c>
      <c r="P138" s="87" t="str">
        <f t="shared" si="23"/>
        <v/>
      </c>
      <c r="Q138" s="87" t="str">
        <f t="shared" si="23"/>
        <v/>
      </c>
      <c r="R138" s="87" t="str">
        <f t="shared" si="23"/>
        <v/>
      </c>
    </row>
    <row r="139" spans="1:19" x14ac:dyDescent="0.25">
      <c r="A139"/>
      <c r="B139" t="str">
        <f>IFERROR(IF(AND(VLOOKUP('Entry Form'!$C$11,Data!$N$7:$O$47,2,FALSE)=Data!E139,COUNTIF(Data!$E$7:E139,Data!E139)=1),1,IF(E139&lt;&gt;E138,"",B138+1)),"")</f>
        <v/>
      </c>
      <c r="C139" s="5" t="s">
        <v>712</v>
      </c>
      <c r="D139" s="5" t="s">
        <v>170</v>
      </c>
      <c r="E139" s="6" t="s">
        <v>171</v>
      </c>
      <c r="F139" s="54"/>
      <c r="G139" s="54" t="s">
        <v>1264</v>
      </c>
      <c r="H139" s="55" t="s">
        <v>264</v>
      </c>
      <c r="I139" s="59" t="str">
        <f t="shared" si="19"/>
        <v>W</v>
      </c>
      <c r="J139" s="56">
        <f t="shared" si="25"/>
        <v>40085</v>
      </c>
      <c r="K139" s="6" t="str">
        <f t="shared" si="26"/>
        <v>W</v>
      </c>
      <c r="L139" s="6" t="str">
        <f t="shared" si="27"/>
        <v>J</v>
      </c>
      <c r="M139" s="6" t="str">
        <f t="shared" si="28"/>
        <v>C</v>
      </c>
      <c r="N139" s="87">
        <v>79</v>
      </c>
      <c r="O139" s="87" t="str">
        <f t="shared" si="24"/>
        <v/>
      </c>
      <c r="P139" s="87" t="str">
        <f t="shared" si="23"/>
        <v/>
      </c>
      <c r="Q139" s="87" t="str">
        <f t="shared" si="23"/>
        <v/>
      </c>
      <c r="R139" s="87" t="str">
        <f t="shared" si="23"/>
        <v/>
      </c>
    </row>
    <row r="140" spans="1:19" x14ac:dyDescent="0.25">
      <c r="A140"/>
      <c r="B140" t="str">
        <f>IFERROR(IF(AND(VLOOKUP('Entry Form'!$C$11,Data!$N$7:$O$47,2,FALSE)=Data!E140,COUNTIF(Data!$E$7:E140,Data!E140)=1),1,IF(E140&lt;&gt;E139,"",B139+1)),"")</f>
        <v/>
      </c>
      <c r="C140" s="5" t="s">
        <v>674</v>
      </c>
      <c r="D140" s="5" t="s">
        <v>176</v>
      </c>
      <c r="E140" s="6" t="s">
        <v>171</v>
      </c>
      <c r="F140" s="54"/>
      <c r="G140" s="54" t="s">
        <v>1264</v>
      </c>
      <c r="H140" s="59" t="s">
        <v>218</v>
      </c>
      <c r="I140" s="59" t="str">
        <f t="shared" si="19"/>
        <v>M</v>
      </c>
      <c r="J140" s="56">
        <f t="shared" si="25"/>
        <v>19304</v>
      </c>
      <c r="K140" s="6" t="str">
        <f t="shared" si="26"/>
        <v>M</v>
      </c>
      <c r="L140" s="6" t="str">
        <f t="shared" si="27"/>
        <v>SM</v>
      </c>
      <c r="M140" s="6" t="str">
        <f t="shared" si="28"/>
        <v/>
      </c>
      <c r="N140" s="87">
        <v>80</v>
      </c>
      <c r="O140" s="87" t="str">
        <f t="shared" si="24"/>
        <v/>
      </c>
      <c r="P140" s="87" t="str">
        <f t="shared" si="23"/>
        <v/>
      </c>
      <c r="Q140" s="87" t="str">
        <f t="shared" si="23"/>
        <v/>
      </c>
      <c r="R140" s="87" t="str">
        <f t="shared" si="23"/>
        <v/>
      </c>
    </row>
    <row r="141" spans="1:19" x14ac:dyDescent="0.25">
      <c r="A141"/>
      <c r="B141" t="str">
        <f>IFERROR(IF(AND(VLOOKUP('Entry Form'!$C$11,Data!$N$7:$O$47,2,FALSE)=Data!E141,COUNTIF(Data!$E$7:E141,Data!E141)=1),1,IF(E141&lt;&gt;E140,"",B140+1)),"")</f>
        <v/>
      </c>
      <c r="C141" s="5" t="s">
        <v>675</v>
      </c>
      <c r="D141" s="5" t="s">
        <v>177</v>
      </c>
      <c r="E141" s="6" t="s">
        <v>171</v>
      </c>
      <c r="F141" s="54"/>
      <c r="G141" s="54" t="s">
        <v>1264</v>
      </c>
      <c r="H141" s="59" t="s">
        <v>219</v>
      </c>
      <c r="I141" s="59" t="str">
        <f t="shared" si="19"/>
        <v>W</v>
      </c>
      <c r="J141" s="56">
        <f t="shared" si="25"/>
        <v>19584</v>
      </c>
      <c r="K141" s="6" t="str">
        <f t="shared" si="26"/>
        <v>W</v>
      </c>
      <c r="L141" s="6" t="str">
        <f t="shared" si="27"/>
        <v>SW</v>
      </c>
      <c r="M141" s="6" t="str">
        <f t="shared" si="28"/>
        <v/>
      </c>
      <c r="N141" s="87">
        <v>81</v>
      </c>
      <c r="O141" s="87" t="str">
        <f t="shared" ref="O141:O142" si="29">IFERROR(VLOOKUP(N141,$B$7:$D$431,2,FALSE)&amp;" "&amp;VLOOKUP(N141,$B$7:$D$431,3,FALSE),"")</f>
        <v/>
      </c>
      <c r="P141" s="87" t="str">
        <f t="shared" si="23"/>
        <v/>
      </c>
      <c r="Q141" s="87" t="str">
        <f t="shared" si="23"/>
        <v/>
      </c>
      <c r="R141" s="87" t="str">
        <f t="shared" si="23"/>
        <v/>
      </c>
    </row>
    <row r="142" spans="1:19" x14ac:dyDescent="0.25">
      <c r="A142"/>
      <c r="B142" t="str">
        <f>IFERROR(IF(AND(VLOOKUP('Entry Form'!$C$11,Data!$N$7:$O$47,2,FALSE)=Data!E142,COUNTIF(Data!$E$7:E142,Data!E142)=1),1,IF(E142&lt;&gt;E141,"",B141+1)),"")</f>
        <v/>
      </c>
      <c r="C142" s="5" t="s">
        <v>676</v>
      </c>
      <c r="D142" s="5" t="s">
        <v>178</v>
      </c>
      <c r="E142" s="6" t="s">
        <v>171</v>
      </c>
      <c r="F142" s="54"/>
      <c r="G142" s="54" t="s">
        <v>1264</v>
      </c>
      <c r="H142" s="55" t="s">
        <v>220</v>
      </c>
      <c r="I142" s="59" t="str">
        <f t="shared" si="19"/>
        <v>W</v>
      </c>
      <c r="J142" s="56">
        <f t="shared" si="25"/>
        <v>37171</v>
      </c>
      <c r="K142" s="6" t="str">
        <f t="shared" si="26"/>
        <v>W</v>
      </c>
      <c r="L142" s="6" t="str">
        <f t="shared" si="27"/>
        <v/>
      </c>
      <c r="M142" s="6" t="str">
        <f t="shared" si="28"/>
        <v/>
      </c>
      <c r="N142" s="87">
        <v>82</v>
      </c>
      <c r="O142" s="87" t="str">
        <f t="shared" si="29"/>
        <v/>
      </c>
      <c r="P142" s="87" t="str">
        <f t="shared" ref="P142:R150" si="30">IFERROR(VLOOKUP($N142,$B$7:$M$431,P$60,FALSE),"")</f>
        <v/>
      </c>
      <c r="Q142" s="87" t="str">
        <f t="shared" si="30"/>
        <v/>
      </c>
      <c r="R142" s="87" t="str">
        <f t="shared" si="30"/>
        <v/>
      </c>
    </row>
    <row r="143" spans="1:19" x14ac:dyDescent="0.25">
      <c r="A143"/>
      <c r="B143" t="str">
        <f>IFERROR(IF(AND(VLOOKUP('Entry Form'!$C$11,Data!$N$7:$O$47,2,FALSE)=Data!E143,COUNTIF(Data!$E$7:E143,Data!E143)=1),1,IF(E143&lt;&gt;E142,"",B142+1)),"")</f>
        <v/>
      </c>
      <c r="C143" s="5" t="s">
        <v>677</v>
      </c>
      <c r="D143" s="5" t="s">
        <v>179</v>
      </c>
      <c r="E143" s="6" t="s">
        <v>171</v>
      </c>
      <c r="F143" s="54"/>
      <c r="G143" s="54" t="s">
        <v>1264</v>
      </c>
      <c r="H143" s="55" t="s">
        <v>221</v>
      </c>
      <c r="I143" s="59" t="str">
        <f t="shared" si="19"/>
        <v>M</v>
      </c>
      <c r="J143" s="56">
        <f t="shared" si="25"/>
        <v>27320</v>
      </c>
      <c r="K143" s="6" t="str">
        <f t="shared" si="26"/>
        <v>M</v>
      </c>
      <c r="L143" s="6" t="str">
        <f t="shared" si="27"/>
        <v>SM</v>
      </c>
      <c r="M143" s="6" t="str">
        <f t="shared" si="28"/>
        <v/>
      </c>
      <c r="N143" s="87">
        <v>83</v>
      </c>
      <c r="O143" s="87" t="str">
        <f t="shared" ref="O143:O150" si="31">IFERROR(VLOOKUP(N143,$B$7:$D$431,2,FALSE)&amp;" "&amp;VLOOKUP(N143,$B$7:$D$431,3,FALSE),"")</f>
        <v/>
      </c>
      <c r="P143" s="87" t="str">
        <f t="shared" si="30"/>
        <v/>
      </c>
      <c r="Q143" s="87" t="str">
        <f t="shared" si="30"/>
        <v/>
      </c>
      <c r="R143" s="87" t="str">
        <f t="shared" si="30"/>
        <v/>
      </c>
    </row>
    <row r="144" spans="1:19" x14ac:dyDescent="0.25">
      <c r="A144"/>
      <c r="B144" t="str">
        <f>IFERROR(IF(AND(VLOOKUP('Entry Form'!$C$11,Data!$N$7:$O$47,2,FALSE)=Data!E144,COUNTIF(Data!$E$7:E144,Data!E144)=1),1,IF(E144&lt;&gt;E143,"",B143+1)),"")</f>
        <v/>
      </c>
      <c r="C144" s="5" t="s">
        <v>700</v>
      </c>
      <c r="D144" s="5" t="s">
        <v>198</v>
      </c>
      <c r="E144" s="6" t="s">
        <v>171</v>
      </c>
      <c r="F144" s="54"/>
      <c r="G144" s="54" t="s">
        <v>1264</v>
      </c>
      <c r="H144" s="55" t="s">
        <v>249</v>
      </c>
      <c r="I144" s="59" t="str">
        <f t="shared" si="19"/>
        <v>M</v>
      </c>
      <c r="J144" s="56">
        <f t="shared" si="25"/>
        <v>38863</v>
      </c>
      <c r="K144" s="6" t="str">
        <f t="shared" si="26"/>
        <v>M</v>
      </c>
      <c r="L144" s="6" t="str">
        <f t="shared" si="27"/>
        <v>J</v>
      </c>
      <c r="M144" s="6" t="str">
        <f t="shared" si="28"/>
        <v/>
      </c>
      <c r="N144" s="87">
        <v>84</v>
      </c>
      <c r="O144" s="87" t="str">
        <f t="shared" si="31"/>
        <v/>
      </c>
      <c r="P144" s="87" t="str">
        <f t="shared" si="30"/>
        <v/>
      </c>
      <c r="Q144" s="87" t="str">
        <f t="shared" si="30"/>
        <v/>
      </c>
      <c r="R144" s="87" t="str">
        <f t="shared" si="30"/>
        <v/>
      </c>
      <c r="S144" t="str">
        <f>IFERROR(VLOOKUP(S157,$O$61:$R$140,2,FALSE),"")</f>
        <v/>
      </c>
    </row>
    <row r="145" spans="1:28" x14ac:dyDescent="0.25">
      <c r="A145"/>
      <c r="B145" t="str">
        <f>IFERROR(IF(AND(VLOOKUP('Entry Form'!$C$11,Data!$N$7:$O$47,2,FALSE)=Data!E145,COUNTIF(Data!$E$7:E145,Data!E145)=1),1,IF(E145&lt;&gt;E144,"",B144+1)),"")</f>
        <v/>
      </c>
      <c r="C145" s="5" t="s">
        <v>678</v>
      </c>
      <c r="D145" s="5" t="s">
        <v>882</v>
      </c>
      <c r="E145" s="6" t="s">
        <v>171</v>
      </c>
      <c r="F145" s="54"/>
      <c r="G145" s="54" t="s">
        <v>1264</v>
      </c>
      <c r="H145" s="55" t="s">
        <v>222</v>
      </c>
      <c r="I145" s="59" t="str">
        <f t="shared" si="19"/>
        <v>M</v>
      </c>
      <c r="J145" s="56">
        <f t="shared" si="25"/>
        <v>19570</v>
      </c>
      <c r="K145" s="6" t="str">
        <f t="shared" si="26"/>
        <v>M</v>
      </c>
      <c r="L145" s="6" t="str">
        <f t="shared" si="27"/>
        <v>SM</v>
      </c>
      <c r="M145" s="6" t="str">
        <f t="shared" si="28"/>
        <v/>
      </c>
      <c r="N145" s="87">
        <v>85</v>
      </c>
      <c r="O145" s="87" t="str">
        <f t="shared" si="31"/>
        <v/>
      </c>
      <c r="P145" s="87" t="str">
        <f t="shared" si="30"/>
        <v/>
      </c>
      <c r="Q145" s="87" t="str">
        <f t="shared" si="30"/>
        <v/>
      </c>
      <c r="R145" s="87" t="str">
        <f t="shared" si="30"/>
        <v/>
      </c>
      <c r="S145" t="str">
        <f>IFERROR(VLOOKUP(S157,$O$61:$R$140,3,FALSE),"")</f>
        <v/>
      </c>
    </row>
    <row r="146" spans="1:28" x14ac:dyDescent="0.25">
      <c r="A146"/>
      <c r="B146" t="str">
        <f>IFERROR(IF(AND(VLOOKUP('Entry Form'!$C$11,Data!$N$7:$O$47,2,FALSE)=Data!E146,COUNTIF(Data!$E$7:E146,Data!E146)=1),1,IF(E146&lt;&gt;E145,"",B145+1)),"")</f>
        <v/>
      </c>
      <c r="C146" s="5" t="s">
        <v>679</v>
      </c>
      <c r="D146" s="5" t="s">
        <v>180</v>
      </c>
      <c r="E146" s="6" t="s">
        <v>171</v>
      </c>
      <c r="F146" s="54"/>
      <c r="G146" s="54" t="s">
        <v>1264</v>
      </c>
      <c r="H146" s="55" t="s">
        <v>223</v>
      </c>
      <c r="I146" s="59" t="str">
        <f t="shared" si="19"/>
        <v>W</v>
      </c>
      <c r="J146" s="56">
        <f t="shared" si="25"/>
        <v>32303</v>
      </c>
      <c r="K146" s="6" t="str">
        <f t="shared" si="26"/>
        <v>W</v>
      </c>
      <c r="L146" s="6" t="str">
        <f t="shared" si="27"/>
        <v/>
      </c>
      <c r="M146" s="6" t="str">
        <f t="shared" si="28"/>
        <v/>
      </c>
      <c r="N146" s="87">
        <v>86</v>
      </c>
      <c r="O146" s="87" t="str">
        <f t="shared" si="31"/>
        <v/>
      </c>
      <c r="P146" s="87" t="str">
        <f t="shared" si="30"/>
        <v/>
      </c>
      <c r="Q146" s="87" t="str">
        <f t="shared" si="30"/>
        <v/>
      </c>
      <c r="R146" s="87" t="str">
        <f t="shared" si="30"/>
        <v/>
      </c>
      <c r="S146" t="str">
        <f>IFERROR(VLOOKUP(S157,$O$61:$R$140,4,FALSE),"")</f>
        <v/>
      </c>
    </row>
    <row r="147" spans="1:28" x14ac:dyDescent="0.25">
      <c r="A147"/>
      <c r="B147" t="str">
        <f>IFERROR(IF(AND(VLOOKUP('Entry Form'!$C$11,Data!$N$7:$O$47,2,FALSE)=Data!E147,COUNTIF(Data!$E$7:E147,Data!E147)=1),1,IF(E147&lt;&gt;E146,"",B146+1)),"")</f>
        <v/>
      </c>
      <c r="C147" s="5" t="s">
        <v>718</v>
      </c>
      <c r="D147" s="5" t="s">
        <v>883</v>
      </c>
      <c r="E147" s="6" t="s">
        <v>171</v>
      </c>
      <c r="F147" s="54"/>
      <c r="G147" s="54" t="s">
        <v>1264</v>
      </c>
      <c r="H147" s="59" t="s">
        <v>270</v>
      </c>
      <c r="I147" s="59" t="str">
        <f t="shared" si="19"/>
        <v>M</v>
      </c>
      <c r="J147" s="56">
        <f t="shared" si="25"/>
        <v>35841</v>
      </c>
      <c r="K147" s="6" t="str">
        <f t="shared" si="26"/>
        <v>M</v>
      </c>
      <c r="L147" s="6" t="str">
        <f t="shared" si="27"/>
        <v/>
      </c>
      <c r="M147" s="6" t="str">
        <f t="shared" si="28"/>
        <v/>
      </c>
      <c r="N147" s="87">
        <v>87</v>
      </c>
      <c r="O147" s="87" t="str">
        <f t="shared" si="31"/>
        <v/>
      </c>
      <c r="P147" s="87" t="str">
        <f t="shared" si="30"/>
        <v/>
      </c>
      <c r="Q147" s="87" t="str">
        <f t="shared" si="30"/>
        <v/>
      </c>
      <c r="R147" s="87" t="str">
        <f t="shared" si="30"/>
        <v/>
      </c>
    </row>
    <row r="148" spans="1:28" x14ac:dyDescent="0.25">
      <c r="A148"/>
      <c r="B148" t="str">
        <f>IFERROR(IF(AND(VLOOKUP('Entry Form'!$C$11,Data!$N$7:$O$47,2,FALSE)=Data!E148,COUNTIF(Data!$E$7:E148,Data!E148)=1),1,IF(E148&lt;&gt;E147,"",B147+1)),"")</f>
        <v/>
      </c>
      <c r="C148" s="5" t="s">
        <v>680</v>
      </c>
      <c r="D148" s="5" t="s">
        <v>181</v>
      </c>
      <c r="E148" s="6" t="s">
        <v>171</v>
      </c>
      <c r="F148" s="54"/>
      <c r="G148" s="54" t="s">
        <v>1264</v>
      </c>
      <c r="H148" s="59" t="s">
        <v>224</v>
      </c>
      <c r="I148" s="59" t="str">
        <f t="shared" si="19"/>
        <v>M</v>
      </c>
      <c r="J148" s="56">
        <f t="shared" si="25"/>
        <v>27056</v>
      </c>
      <c r="K148" s="6" t="str">
        <f t="shared" si="26"/>
        <v>M</v>
      </c>
      <c r="L148" s="6" t="str">
        <f t="shared" si="27"/>
        <v>SM</v>
      </c>
      <c r="M148" s="6" t="str">
        <f t="shared" si="28"/>
        <v/>
      </c>
      <c r="N148" s="87">
        <v>88</v>
      </c>
      <c r="O148" s="87" t="str">
        <f t="shared" si="31"/>
        <v/>
      </c>
      <c r="P148" s="87" t="str">
        <f t="shared" si="30"/>
        <v/>
      </c>
      <c r="Q148" s="87" t="str">
        <f t="shared" si="30"/>
        <v/>
      </c>
      <c r="R148" s="87" t="str">
        <f t="shared" si="30"/>
        <v/>
      </c>
    </row>
    <row r="149" spans="1:28" x14ac:dyDescent="0.25">
      <c r="A149"/>
      <c r="B149" t="str">
        <f>IFERROR(IF(AND(VLOOKUP('Entry Form'!$C$11,Data!$N$7:$O$47,2,FALSE)=Data!E149,COUNTIF(Data!$E$7:E149,Data!E149)=1),1,IF(E149&lt;&gt;E148,"",B148+1)),"")</f>
        <v/>
      </c>
      <c r="C149" s="5" t="s">
        <v>681</v>
      </c>
      <c r="D149" s="5" t="s">
        <v>182</v>
      </c>
      <c r="E149" s="6" t="s">
        <v>171</v>
      </c>
      <c r="F149" s="54"/>
      <c r="G149" s="54" t="s">
        <v>1264</v>
      </c>
      <c r="H149" s="59" t="s">
        <v>225</v>
      </c>
      <c r="I149" s="59" t="str">
        <f t="shared" si="19"/>
        <v>M</v>
      </c>
      <c r="J149" s="56">
        <f t="shared" si="25"/>
        <v>27703</v>
      </c>
      <c r="K149" s="6" t="str">
        <f t="shared" si="26"/>
        <v>M</v>
      </c>
      <c r="L149" s="6" t="str">
        <f t="shared" si="27"/>
        <v>SM</v>
      </c>
      <c r="M149" s="6" t="str">
        <f t="shared" si="28"/>
        <v/>
      </c>
      <c r="N149" s="87">
        <v>89</v>
      </c>
      <c r="O149" s="87" t="str">
        <f t="shared" si="31"/>
        <v/>
      </c>
      <c r="P149" s="87" t="str">
        <f t="shared" si="30"/>
        <v/>
      </c>
      <c r="Q149" s="87" t="str">
        <f t="shared" si="30"/>
        <v/>
      </c>
      <c r="R149" s="87" t="str">
        <f t="shared" si="30"/>
        <v/>
      </c>
    </row>
    <row r="150" spans="1:28" x14ac:dyDescent="0.25">
      <c r="A150"/>
      <c r="B150" t="str">
        <f>IFERROR(IF(AND(VLOOKUP('Entry Form'!$C$11,Data!$N$7:$O$47,2,FALSE)=Data!E150,COUNTIF(Data!$E$7:E150,Data!E150)=1),1,IF(E150&lt;&gt;E149,"",B149+1)),"")</f>
        <v/>
      </c>
      <c r="C150" s="5" t="s">
        <v>702</v>
      </c>
      <c r="D150" s="5" t="s">
        <v>201</v>
      </c>
      <c r="E150" s="6" t="s">
        <v>171</v>
      </c>
      <c r="F150" s="54" t="s">
        <v>1264</v>
      </c>
      <c r="G150" s="54"/>
      <c r="H150" s="55" t="s">
        <v>253</v>
      </c>
      <c r="I150" s="59" t="str">
        <f t="shared" si="19"/>
        <v>W</v>
      </c>
      <c r="J150" s="56">
        <f t="shared" si="25"/>
        <v>37433</v>
      </c>
      <c r="K150" s="6" t="str">
        <f t="shared" si="26"/>
        <v>W</v>
      </c>
      <c r="L150" s="6" t="str">
        <f t="shared" si="27"/>
        <v/>
      </c>
      <c r="M150" s="6" t="str">
        <f t="shared" si="28"/>
        <v/>
      </c>
      <c r="N150" s="87">
        <v>90</v>
      </c>
      <c r="O150" s="87" t="str">
        <f t="shared" si="31"/>
        <v/>
      </c>
      <c r="P150" s="87" t="str">
        <f t="shared" si="30"/>
        <v/>
      </c>
      <c r="Q150" s="87" t="str">
        <f t="shared" si="30"/>
        <v/>
      </c>
      <c r="R150" s="87" t="str">
        <f t="shared" si="30"/>
        <v/>
      </c>
    </row>
    <row r="151" spans="1:28" x14ac:dyDescent="0.25">
      <c r="A151"/>
      <c r="B151" t="str">
        <f>IFERROR(IF(AND(VLOOKUP('Entry Form'!$C$11,Data!$N$7:$O$47,2,FALSE)=Data!E151,COUNTIF(Data!$E$7:E151,Data!E151)=1),1,IF(E151&lt;&gt;E150,"",B150+1)),"")</f>
        <v/>
      </c>
      <c r="C151" s="5" t="s">
        <v>682</v>
      </c>
      <c r="D151" s="5" t="s">
        <v>183</v>
      </c>
      <c r="E151" s="6" t="s">
        <v>171</v>
      </c>
      <c r="F151" s="54"/>
      <c r="G151" s="54" t="s">
        <v>1264</v>
      </c>
      <c r="H151" s="59" t="s">
        <v>226</v>
      </c>
      <c r="I151" s="59" t="str">
        <f t="shared" si="19"/>
        <v>M</v>
      </c>
      <c r="J151" s="56">
        <f t="shared" si="25"/>
        <v>21014</v>
      </c>
      <c r="K151" s="6" t="str">
        <f t="shared" si="26"/>
        <v>M</v>
      </c>
      <c r="L151" s="6" t="str">
        <f t="shared" si="27"/>
        <v>SM</v>
      </c>
      <c r="M151" s="6" t="str">
        <f t="shared" si="28"/>
        <v/>
      </c>
      <c r="P151" s="37"/>
      <c r="Q151" s="37"/>
      <c r="R151" s="37"/>
    </row>
    <row r="152" spans="1:28" x14ac:dyDescent="0.25">
      <c r="A152"/>
      <c r="B152" t="str">
        <f>IFERROR(IF(AND(VLOOKUP('Entry Form'!$C$11,Data!$N$7:$O$47,2,FALSE)=Data!E152,COUNTIF(Data!$E$7:E152,Data!E152)=1),1,IF(E152&lt;&gt;E151,"",B151+1)),"")</f>
        <v/>
      </c>
      <c r="C152" s="5" t="s">
        <v>683</v>
      </c>
      <c r="D152" s="5" t="s">
        <v>185</v>
      </c>
      <c r="E152" s="6" t="s">
        <v>171</v>
      </c>
      <c r="F152" s="54"/>
      <c r="G152" s="54" t="s">
        <v>1264</v>
      </c>
      <c r="H152" s="55" t="s">
        <v>228</v>
      </c>
      <c r="I152" s="59" t="str">
        <f t="shared" si="19"/>
        <v>M</v>
      </c>
      <c r="J152" s="56">
        <f t="shared" si="25"/>
        <v>37563</v>
      </c>
      <c r="K152" s="6" t="str">
        <f t="shared" si="26"/>
        <v>M</v>
      </c>
      <c r="L152" s="6" t="str">
        <f t="shared" si="27"/>
        <v/>
      </c>
      <c r="M152" s="6" t="str">
        <f t="shared" si="28"/>
        <v/>
      </c>
      <c r="P152" s="37"/>
      <c r="Q152" s="37"/>
      <c r="R152" s="37"/>
    </row>
    <row r="153" spans="1:28" x14ac:dyDescent="0.25">
      <c r="A153"/>
      <c r="B153" t="str">
        <f>IFERROR(IF(AND(VLOOKUP('Entry Form'!$C$11,Data!$N$7:$O$47,2,FALSE)=Data!E153,COUNTIF(Data!$E$7:E153,Data!E153)=1),1,IF(E153&lt;&gt;E152,"",B152+1)),"")</f>
        <v/>
      </c>
      <c r="C153" s="5" t="s">
        <v>684</v>
      </c>
      <c r="D153" s="61" t="s">
        <v>186</v>
      </c>
      <c r="E153" s="6" t="s">
        <v>171</v>
      </c>
      <c r="F153" s="54" t="s">
        <v>1264</v>
      </c>
      <c r="G153" s="54"/>
      <c r="H153" s="59" t="s">
        <v>229</v>
      </c>
      <c r="I153" s="59" t="str">
        <f t="shared" si="19"/>
        <v>M</v>
      </c>
      <c r="J153" s="56">
        <f t="shared" si="25"/>
        <v>23517</v>
      </c>
      <c r="K153" s="6" t="str">
        <f t="shared" si="26"/>
        <v>M</v>
      </c>
      <c r="L153" s="6" t="str">
        <f t="shared" si="27"/>
        <v>SM</v>
      </c>
      <c r="M153" s="6" t="str">
        <f t="shared" si="28"/>
        <v/>
      </c>
      <c r="P153" s="37"/>
      <c r="Q153" s="37"/>
      <c r="R153" s="37"/>
    </row>
    <row r="154" spans="1:28" x14ac:dyDescent="0.25">
      <c r="A154"/>
      <c r="B154" t="str">
        <f>IFERROR(IF(AND(VLOOKUP('Entry Form'!$C$11,Data!$N$7:$O$47,2,FALSE)=Data!E154,COUNTIF(Data!$E$7:E154,Data!E154)=1),1,IF(E154&lt;&gt;E153,"",B153+1)),"")</f>
        <v/>
      </c>
      <c r="C154" s="5" t="s">
        <v>711</v>
      </c>
      <c r="D154" s="5" t="s">
        <v>208</v>
      </c>
      <c r="E154" s="6" t="s">
        <v>171</v>
      </c>
      <c r="F154" s="54"/>
      <c r="G154" s="54" t="s">
        <v>1264</v>
      </c>
      <c r="H154" s="55" t="s">
        <v>263</v>
      </c>
      <c r="I154" s="59" t="str">
        <f t="shared" si="19"/>
        <v>M</v>
      </c>
      <c r="J154" s="56">
        <f t="shared" si="25"/>
        <v>40224</v>
      </c>
      <c r="K154" s="6" t="str">
        <f t="shared" si="26"/>
        <v>M</v>
      </c>
      <c r="L154" s="6" t="str">
        <f t="shared" si="27"/>
        <v>J</v>
      </c>
      <c r="M154" s="6" t="str">
        <f t="shared" si="28"/>
        <v>C</v>
      </c>
      <c r="P154" s="37"/>
      <c r="Q154" s="37"/>
      <c r="R154" s="37"/>
    </row>
    <row r="155" spans="1:28" x14ac:dyDescent="0.25">
      <c r="A155"/>
      <c r="B155" t="str">
        <f>IFERROR(IF(AND(VLOOKUP('Entry Form'!$C$11,Data!$N$7:$O$47,2,FALSE)=Data!E155,COUNTIF(Data!$E$7:E155,Data!E155)=1),1,IF(E155&lt;&gt;E154,"",B154+1)),"")</f>
        <v/>
      </c>
      <c r="C155" s="5" t="s">
        <v>685</v>
      </c>
      <c r="D155" s="5" t="s">
        <v>119</v>
      </c>
      <c r="E155" s="6" t="s">
        <v>171</v>
      </c>
      <c r="F155" s="54"/>
      <c r="G155" s="54" t="s">
        <v>1264</v>
      </c>
      <c r="H155" s="59" t="s">
        <v>230</v>
      </c>
      <c r="I155" s="59" t="str">
        <f t="shared" si="19"/>
        <v>M</v>
      </c>
      <c r="J155" s="56">
        <f t="shared" si="25"/>
        <v>37638</v>
      </c>
      <c r="K155" s="6" t="str">
        <f t="shared" si="26"/>
        <v>M</v>
      </c>
      <c r="L155" s="6" t="str">
        <f t="shared" si="27"/>
        <v/>
      </c>
      <c r="M155" s="6" t="str">
        <f t="shared" si="28"/>
        <v/>
      </c>
      <c r="P155" s="37"/>
      <c r="Q155" s="37"/>
      <c r="R155" s="37"/>
    </row>
    <row r="156" spans="1:28" x14ac:dyDescent="0.25">
      <c r="A156"/>
      <c r="B156" t="str">
        <f>IFERROR(IF(AND(VLOOKUP('Entry Form'!$C$11,Data!$N$7:$O$47,2,FALSE)=Data!E156,COUNTIF(Data!$E$7:E156,Data!E156)=1),1,IF(E156&lt;&gt;E155,"",B155+1)),"")</f>
        <v/>
      </c>
      <c r="C156" s="5" t="s">
        <v>708</v>
      </c>
      <c r="D156" s="5" t="s">
        <v>8</v>
      </c>
      <c r="E156" s="6" t="s">
        <v>171</v>
      </c>
      <c r="F156" s="54"/>
      <c r="G156" s="54" t="s">
        <v>1264</v>
      </c>
      <c r="H156" s="59" t="s">
        <v>259</v>
      </c>
      <c r="I156" s="59" t="str">
        <f t="shared" si="19"/>
        <v>W</v>
      </c>
      <c r="J156" s="56">
        <f t="shared" si="25"/>
        <v>39168</v>
      </c>
      <c r="K156" s="6" t="str">
        <f t="shared" si="26"/>
        <v>W</v>
      </c>
      <c r="L156" s="6" t="str">
        <f t="shared" si="27"/>
        <v>J</v>
      </c>
      <c r="M156" s="6" t="str">
        <f t="shared" si="28"/>
        <v/>
      </c>
      <c r="N156">
        <v>1</v>
      </c>
      <c r="O156">
        <v>2</v>
      </c>
      <c r="P156" s="37">
        <v>3</v>
      </c>
      <c r="Q156" s="37">
        <v>4</v>
      </c>
      <c r="R156" s="37">
        <v>5</v>
      </c>
      <c r="S156" s="37">
        <v>6</v>
      </c>
      <c r="T156" s="37">
        <v>7</v>
      </c>
      <c r="U156" s="37">
        <v>8</v>
      </c>
      <c r="V156" s="37">
        <v>9</v>
      </c>
      <c r="W156" s="37">
        <v>10</v>
      </c>
      <c r="X156" s="37">
        <v>11</v>
      </c>
      <c r="Y156" s="37">
        <v>12</v>
      </c>
      <c r="Z156" s="37">
        <v>13</v>
      </c>
      <c r="AA156" s="37">
        <v>14</v>
      </c>
      <c r="AB156" s="37">
        <v>15</v>
      </c>
    </row>
    <row r="157" spans="1:28" x14ac:dyDescent="0.25">
      <c r="A157"/>
      <c r="B157" t="str">
        <f>IFERROR(IF(AND(VLOOKUP('Entry Form'!$C$11,Data!$N$7:$O$47,2,FALSE)=Data!E157,COUNTIF(Data!$E$7:E157,Data!E157)=1),1,IF(E157&lt;&gt;E156,"",B156+1)),"")</f>
        <v/>
      </c>
      <c r="C157" s="5" t="s">
        <v>686</v>
      </c>
      <c r="D157" s="5" t="s">
        <v>170</v>
      </c>
      <c r="E157" s="6" t="s">
        <v>171</v>
      </c>
      <c r="F157" s="54"/>
      <c r="G157" s="54" t="s">
        <v>1264</v>
      </c>
      <c r="H157" s="55" t="s">
        <v>232</v>
      </c>
      <c r="I157" s="59" t="str">
        <f t="shared" si="19"/>
        <v>M</v>
      </c>
      <c r="J157" s="56">
        <f t="shared" si="25"/>
        <v>32997</v>
      </c>
      <c r="K157" s="6" t="str">
        <f t="shared" si="26"/>
        <v>M</v>
      </c>
      <c r="L157" s="6" t="str">
        <f t="shared" si="27"/>
        <v/>
      </c>
      <c r="M157" s="6" t="str">
        <f t="shared" si="28"/>
        <v/>
      </c>
      <c r="N157">
        <f>VLOOKUP(N156,'Entry Form'!$A$106:$B$120,2,FALSE)</f>
        <v>0</v>
      </c>
      <c r="O157">
        <f>VLOOKUP(O156,'Entry Form'!$A$106:$B$120,2,FALSE)</f>
        <v>0</v>
      </c>
      <c r="P157">
        <f>VLOOKUP(P156,'Entry Form'!$A$106:$B$120,2,FALSE)</f>
        <v>0</v>
      </c>
      <c r="Q157">
        <f>VLOOKUP(Q156,'Entry Form'!$A$106:$B$120,2,FALSE)</f>
        <v>0</v>
      </c>
      <c r="R157">
        <f>VLOOKUP(R156,'Entry Form'!$A$106:$B$120,2,FALSE)</f>
        <v>0</v>
      </c>
      <c r="S157">
        <f>VLOOKUP(S156,'Entry Form'!$A$106:$B$120,2,FALSE)</f>
        <v>0</v>
      </c>
      <c r="T157">
        <f>VLOOKUP(T156,'Entry Form'!$A$106:$B$120,2,FALSE)</f>
        <v>0</v>
      </c>
      <c r="U157">
        <f>VLOOKUP(U156,'Entry Form'!$A$106:$B$120,2,FALSE)</f>
        <v>0</v>
      </c>
      <c r="V157">
        <f>VLOOKUP(V156,'Entry Form'!$A$106:$B$120,2,FALSE)</f>
        <v>0</v>
      </c>
      <c r="W157">
        <f>VLOOKUP(W156,'Entry Form'!$A$106:$B$120,2,FALSE)</f>
        <v>0</v>
      </c>
      <c r="X157">
        <f>VLOOKUP(X156,'Entry Form'!$A$106:$B$120,2,FALSE)</f>
        <v>0</v>
      </c>
      <c r="Y157">
        <f>VLOOKUP(Y156,'Entry Form'!$A$106:$B$120,2,FALSE)</f>
        <v>0</v>
      </c>
      <c r="Z157">
        <f>VLOOKUP(Z156,'Entry Form'!$A$106:$B$120,2,FALSE)</f>
        <v>0</v>
      </c>
      <c r="AA157">
        <f>VLOOKUP(AA156,'Entry Form'!$A$106:$B$120,2,FALSE)</f>
        <v>0</v>
      </c>
      <c r="AB157">
        <f>VLOOKUP(AB156,'Entry Form'!$A$106:$B$120,2,FALSE)</f>
        <v>0</v>
      </c>
    </row>
    <row r="158" spans="1:28" x14ac:dyDescent="0.25">
      <c r="A158"/>
      <c r="B158" t="str">
        <f>IFERROR(IF(AND(VLOOKUP('Entry Form'!$C$11,Data!$N$7:$O$47,2,FALSE)=Data!E158,COUNTIF(Data!$E$7:E158,Data!E158)=1),1,IF(E158&lt;&gt;E157,"",B157+1)),"")</f>
        <v/>
      </c>
      <c r="C158" s="5" t="s">
        <v>686</v>
      </c>
      <c r="D158" s="5" t="s">
        <v>187</v>
      </c>
      <c r="E158" s="6" t="s">
        <v>171</v>
      </c>
      <c r="F158" s="54"/>
      <c r="G158" s="54" t="s">
        <v>1264</v>
      </c>
      <c r="H158" s="59" t="s">
        <v>231</v>
      </c>
      <c r="I158" s="59" t="str">
        <f t="shared" si="19"/>
        <v>M</v>
      </c>
      <c r="J158" s="56">
        <f t="shared" si="25"/>
        <v>24302</v>
      </c>
      <c r="K158" s="6" t="str">
        <f t="shared" si="26"/>
        <v>M</v>
      </c>
      <c r="L158" s="6" t="str">
        <f t="shared" si="27"/>
        <v>SM</v>
      </c>
      <c r="M158" s="6" t="str">
        <f t="shared" si="28"/>
        <v/>
      </c>
      <c r="N158" t="str">
        <f>IFERROR(VLOOKUP(N$157,$O$61:$R$150,2,FALSE),"")</f>
        <v/>
      </c>
      <c r="O158" t="str">
        <f t="shared" ref="O158:AB158" si="32">IFERROR(VLOOKUP(O$157,$O$61:$R$150,2,FALSE),"")</f>
        <v/>
      </c>
      <c r="P158" t="str">
        <f t="shared" si="32"/>
        <v/>
      </c>
      <c r="Q158" t="str">
        <f t="shared" si="32"/>
        <v/>
      </c>
      <c r="R158" t="str">
        <f t="shared" si="32"/>
        <v/>
      </c>
      <c r="S158" t="str">
        <f t="shared" si="32"/>
        <v/>
      </c>
      <c r="T158" t="str">
        <f t="shared" si="32"/>
        <v/>
      </c>
      <c r="U158" t="str">
        <f t="shared" si="32"/>
        <v/>
      </c>
      <c r="V158" t="str">
        <f t="shared" si="32"/>
        <v/>
      </c>
      <c r="W158" t="str">
        <f t="shared" si="32"/>
        <v/>
      </c>
      <c r="X158" t="str">
        <f t="shared" si="32"/>
        <v/>
      </c>
      <c r="Y158" t="str">
        <f t="shared" si="32"/>
        <v/>
      </c>
      <c r="Z158" t="str">
        <f t="shared" si="32"/>
        <v/>
      </c>
      <c r="AA158" t="str">
        <f t="shared" si="32"/>
        <v/>
      </c>
      <c r="AB158" t="str">
        <f t="shared" si="32"/>
        <v/>
      </c>
    </row>
    <row r="159" spans="1:28" x14ac:dyDescent="0.25">
      <c r="A159"/>
      <c r="B159" t="str">
        <f>IFERROR(IF(AND(VLOOKUP('Entry Form'!$C$11,Data!$N$7:$O$47,2,FALSE)=Data!E159,COUNTIF(Data!$E$7:E159,Data!E159)=1),1,IF(E159&lt;&gt;E158,"",B158+1)),"")</f>
        <v/>
      </c>
      <c r="C159" s="5" t="s">
        <v>687</v>
      </c>
      <c r="D159" s="5" t="s">
        <v>189</v>
      </c>
      <c r="E159" s="6" t="s">
        <v>171</v>
      </c>
      <c r="F159" s="54"/>
      <c r="G159" s="54" t="s">
        <v>1264</v>
      </c>
      <c r="H159" s="59" t="s">
        <v>234</v>
      </c>
      <c r="I159" s="59" t="str">
        <f t="shared" si="19"/>
        <v>W</v>
      </c>
      <c r="J159" s="56">
        <f t="shared" si="25"/>
        <v>33733</v>
      </c>
      <c r="K159" s="6" t="str">
        <f t="shared" si="26"/>
        <v>W</v>
      </c>
      <c r="L159" s="6" t="str">
        <f t="shared" si="27"/>
        <v/>
      </c>
      <c r="M159" s="6" t="str">
        <f t="shared" si="28"/>
        <v/>
      </c>
      <c r="N159" t="str">
        <f>IFERROR(VLOOKUP(N$157,$O$61:$R$150,3,FALSE),"")</f>
        <v/>
      </c>
      <c r="O159" t="str">
        <f t="shared" ref="O159:AB159" si="33">IFERROR(VLOOKUP(O$157,$O$61:$R$150,3,FALSE),"")</f>
        <v/>
      </c>
      <c r="P159" t="str">
        <f t="shared" si="33"/>
        <v/>
      </c>
      <c r="Q159" t="str">
        <f t="shared" si="33"/>
        <v/>
      </c>
      <c r="R159" t="str">
        <f t="shared" si="33"/>
        <v/>
      </c>
      <c r="S159" t="str">
        <f t="shared" si="33"/>
        <v/>
      </c>
      <c r="T159" t="str">
        <f t="shared" si="33"/>
        <v/>
      </c>
      <c r="U159" t="str">
        <f t="shared" si="33"/>
        <v/>
      </c>
      <c r="V159" t="str">
        <f t="shared" si="33"/>
        <v/>
      </c>
      <c r="W159" t="str">
        <f t="shared" si="33"/>
        <v/>
      </c>
      <c r="X159" t="str">
        <f t="shared" si="33"/>
        <v/>
      </c>
      <c r="Y159" t="str">
        <f t="shared" si="33"/>
        <v/>
      </c>
      <c r="Z159" t="str">
        <f t="shared" si="33"/>
        <v/>
      </c>
      <c r="AA159" t="str">
        <f t="shared" si="33"/>
        <v/>
      </c>
      <c r="AB159" t="str">
        <f t="shared" si="33"/>
        <v/>
      </c>
    </row>
    <row r="160" spans="1:28" x14ac:dyDescent="0.25">
      <c r="A160"/>
      <c r="B160" t="str">
        <f>IFERROR(IF(AND(VLOOKUP('Entry Form'!$C$11,Data!$N$7:$O$47,2,FALSE)=Data!E160,COUNTIF(Data!$E$7:E160,Data!E160)=1),1,IF(E160&lt;&gt;E159,"",B159+1)),"")</f>
        <v/>
      </c>
      <c r="C160" s="5" t="s">
        <v>687</v>
      </c>
      <c r="D160" s="5" t="s">
        <v>188</v>
      </c>
      <c r="E160" s="6" t="s">
        <v>171</v>
      </c>
      <c r="F160" s="54"/>
      <c r="G160" s="54" t="s">
        <v>1264</v>
      </c>
      <c r="H160" s="59" t="s">
        <v>233</v>
      </c>
      <c r="I160" s="59" t="str">
        <f t="shared" si="19"/>
        <v>W</v>
      </c>
      <c r="J160" s="56">
        <f t="shared" si="25"/>
        <v>24551</v>
      </c>
      <c r="K160" s="6" t="str">
        <f t="shared" si="26"/>
        <v>W</v>
      </c>
      <c r="L160" s="6" t="str">
        <f t="shared" si="27"/>
        <v>SW</v>
      </c>
      <c r="M160" s="6" t="str">
        <f t="shared" si="28"/>
        <v/>
      </c>
      <c r="N160" t="str">
        <f>IFERROR(VLOOKUP(N$157,$O$61:$R$150,4,FALSE),"")</f>
        <v/>
      </c>
      <c r="O160" t="str">
        <f t="shared" ref="O160:AB160" si="34">IFERROR(VLOOKUP(O$157,$O$61:$R$150,4,FALSE),"")</f>
        <v/>
      </c>
      <c r="P160" t="str">
        <f t="shared" si="34"/>
        <v/>
      </c>
      <c r="Q160" t="str">
        <f t="shared" si="34"/>
        <v/>
      </c>
      <c r="R160" t="str">
        <f t="shared" si="34"/>
        <v/>
      </c>
      <c r="S160" t="str">
        <f t="shared" si="34"/>
        <v/>
      </c>
      <c r="T160" t="str">
        <f t="shared" si="34"/>
        <v/>
      </c>
      <c r="U160" t="str">
        <f t="shared" si="34"/>
        <v/>
      </c>
      <c r="V160" t="str">
        <f t="shared" si="34"/>
        <v/>
      </c>
      <c r="W160" t="str">
        <f t="shared" si="34"/>
        <v/>
      </c>
      <c r="X160" t="str">
        <f t="shared" si="34"/>
        <v/>
      </c>
      <c r="Y160" t="str">
        <f t="shared" si="34"/>
        <v/>
      </c>
      <c r="Z160" t="str">
        <f t="shared" si="34"/>
        <v/>
      </c>
      <c r="AA160" t="str">
        <f t="shared" si="34"/>
        <v/>
      </c>
      <c r="AB160" t="str">
        <f t="shared" si="34"/>
        <v/>
      </c>
    </row>
    <row r="161" spans="1:18" x14ac:dyDescent="0.25">
      <c r="A161"/>
      <c r="B161" t="str">
        <f>IFERROR(IF(AND(VLOOKUP('Entry Form'!$C$11,Data!$N$7:$O$47,2,FALSE)=Data!E161,COUNTIF(Data!$E$7:E161,Data!E161)=1),1,IF(E161&lt;&gt;E160,"",B160+1)),"")</f>
        <v/>
      </c>
      <c r="C161" s="5" t="s">
        <v>688</v>
      </c>
      <c r="D161" s="5" t="s">
        <v>185</v>
      </c>
      <c r="E161" s="6" t="s">
        <v>171</v>
      </c>
      <c r="F161" s="54"/>
      <c r="G161" s="54" t="s">
        <v>1264</v>
      </c>
      <c r="H161" s="59" t="s">
        <v>235</v>
      </c>
      <c r="I161" s="59" t="str">
        <f t="shared" si="19"/>
        <v>M</v>
      </c>
      <c r="J161" s="56">
        <f t="shared" si="25"/>
        <v>27493</v>
      </c>
      <c r="K161" s="6" t="str">
        <f t="shared" si="26"/>
        <v>M</v>
      </c>
      <c r="L161" s="6" t="str">
        <f t="shared" si="27"/>
        <v>SM</v>
      </c>
      <c r="M161" s="6" t="str">
        <f t="shared" si="28"/>
        <v/>
      </c>
      <c r="P161" s="37"/>
      <c r="Q161" s="37"/>
      <c r="R161" s="37"/>
    </row>
    <row r="162" spans="1:18" x14ac:dyDescent="0.25">
      <c r="A162"/>
      <c r="B162" t="str">
        <f>IFERROR(IF(AND(VLOOKUP('Entry Form'!$C$11,Data!$N$7:$O$47,2,FALSE)=Data!E162,COUNTIF(Data!$E$7:E162,Data!E162)=1),1,IF(E162&lt;&gt;E161,"",B161+1)),"")</f>
        <v/>
      </c>
      <c r="C162" s="5" t="s">
        <v>689</v>
      </c>
      <c r="D162" s="5" t="s">
        <v>190</v>
      </c>
      <c r="E162" s="6" t="s">
        <v>171</v>
      </c>
      <c r="F162" s="54" t="s">
        <v>1264</v>
      </c>
      <c r="G162" s="54"/>
      <c r="H162" s="55" t="s">
        <v>236</v>
      </c>
      <c r="I162" s="59" t="str">
        <f t="shared" si="19"/>
        <v>M</v>
      </c>
      <c r="J162" s="56">
        <f t="shared" si="25"/>
        <v>34635</v>
      </c>
      <c r="K162" s="6" t="str">
        <f t="shared" si="26"/>
        <v>M</v>
      </c>
      <c r="L162" s="6" t="str">
        <f t="shared" si="27"/>
        <v/>
      </c>
      <c r="M162" s="6" t="str">
        <f t="shared" si="28"/>
        <v/>
      </c>
      <c r="P162" s="37"/>
      <c r="Q162" s="37"/>
      <c r="R162" s="37"/>
    </row>
    <row r="163" spans="1:18" x14ac:dyDescent="0.25">
      <c r="A163"/>
      <c r="B163" t="str">
        <f>IFERROR(IF(AND(VLOOKUP('Entry Form'!$C$11,Data!$N$7:$O$47,2,FALSE)=Data!E163,COUNTIF(Data!$E$7:E163,Data!E163)=1),1,IF(E163&lt;&gt;E162,"",B162+1)),"")</f>
        <v/>
      </c>
      <c r="C163" s="5" t="s">
        <v>703</v>
      </c>
      <c r="D163" s="5" t="s">
        <v>202</v>
      </c>
      <c r="E163" s="6" t="s">
        <v>171</v>
      </c>
      <c r="F163" s="54" t="s">
        <v>1264</v>
      </c>
      <c r="G163" s="54"/>
      <c r="H163" s="55" t="s">
        <v>254</v>
      </c>
      <c r="I163" s="59" t="str">
        <f t="shared" si="19"/>
        <v>W</v>
      </c>
      <c r="J163" s="56">
        <f t="shared" si="25"/>
        <v>34338</v>
      </c>
      <c r="K163" s="6" t="str">
        <f t="shared" si="26"/>
        <v>W</v>
      </c>
      <c r="L163" s="6" t="str">
        <f t="shared" si="27"/>
        <v/>
      </c>
      <c r="M163" s="6" t="str">
        <f t="shared" si="28"/>
        <v/>
      </c>
      <c r="P163" s="37"/>
      <c r="Q163" s="37"/>
      <c r="R163" s="37"/>
    </row>
    <row r="164" spans="1:18" x14ac:dyDescent="0.25">
      <c r="A164"/>
      <c r="B164" t="str">
        <f>IFERROR(IF(AND(VLOOKUP('Entry Form'!$C$11,Data!$N$7:$O$47,2,FALSE)=Data!E164,COUNTIF(Data!$E$7:E164,Data!E164)=1),1,IF(E164&lt;&gt;E163,"",B163+1)),"")</f>
        <v/>
      </c>
      <c r="C164" s="5" t="s">
        <v>714</v>
      </c>
      <c r="D164" s="5" t="s">
        <v>119</v>
      </c>
      <c r="E164" s="6" t="s">
        <v>171</v>
      </c>
      <c r="F164" s="54"/>
      <c r="G164" s="54" t="s">
        <v>1264</v>
      </c>
      <c r="H164" s="59" t="s">
        <v>266</v>
      </c>
      <c r="I164" s="59" t="str">
        <f t="shared" si="19"/>
        <v>M</v>
      </c>
      <c r="J164" s="56">
        <f t="shared" si="25"/>
        <v>37167</v>
      </c>
      <c r="K164" s="6" t="str">
        <f t="shared" si="26"/>
        <v>M</v>
      </c>
      <c r="L164" s="6" t="str">
        <f t="shared" si="27"/>
        <v/>
      </c>
      <c r="M164" s="6" t="str">
        <f t="shared" si="28"/>
        <v/>
      </c>
      <c r="P164" s="37"/>
      <c r="Q164" s="37"/>
      <c r="R164" s="37"/>
    </row>
    <row r="165" spans="1:18" x14ac:dyDescent="0.25">
      <c r="A165"/>
      <c r="B165" t="str">
        <f>IFERROR(IF(AND(VLOOKUP('Entry Form'!$C$11,Data!$N$7:$O$47,2,FALSE)=Data!E165,COUNTIF(Data!$E$7:E165,Data!E165)=1),1,IF(E165&lt;&gt;E164,"",B164+1)),"")</f>
        <v/>
      </c>
      <c r="C165" s="5" t="s">
        <v>713</v>
      </c>
      <c r="D165" s="61" t="s">
        <v>209</v>
      </c>
      <c r="E165" s="6" t="s">
        <v>171</v>
      </c>
      <c r="F165" s="54"/>
      <c r="G165" s="54" t="s">
        <v>1264</v>
      </c>
      <c r="H165" s="59" t="s">
        <v>265</v>
      </c>
      <c r="I165" s="59" t="str">
        <f t="shared" si="19"/>
        <v>W</v>
      </c>
      <c r="J165" s="56">
        <f t="shared" si="25"/>
        <v>35238</v>
      </c>
      <c r="K165" s="6" t="str">
        <f t="shared" si="26"/>
        <v>W</v>
      </c>
      <c r="L165" s="6" t="str">
        <f t="shared" si="27"/>
        <v/>
      </c>
      <c r="M165" s="6" t="str">
        <f t="shared" si="28"/>
        <v/>
      </c>
      <c r="P165" s="37"/>
      <c r="Q165" s="37"/>
      <c r="R165" s="37"/>
    </row>
    <row r="166" spans="1:18" x14ac:dyDescent="0.25">
      <c r="A166"/>
      <c r="B166" t="str">
        <f>IFERROR(IF(AND(VLOOKUP('Entry Form'!$C$11,Data!$N$7:$O$47,2,FALSE)=Data!E166,COUNTIF(Data!$E$7:E166,Data!E166)=1),1,IF(E166&lt;&gt;E165,"",B165+1)),"")</f>
        <v/>
      </c>
      <c r="C166" s="5" t="s">
        <v>690</v>
      </c>
      <c r="D166" s="5" t="s">
        <v>191</v>
      </c>
      <c r="E166" s="6" t="s">
        <v>171</v>
      </c>
      <c r="F166" s="54"/>
      <c r="G166" s="54" t="s">
        <v>1264</v>
      </c>
      <c r="H166" s="55" t="s">
        <v>237</v>
      </c>
      <c r="I166" s="59" t="str">
        <f t="shared" si="19"/>
        <v>W</v>
      </c>
      <c r="J166" s="56">
        <f t="shared" si="25"/>
        <v>37694</v>
      </c>
      <c r="K166" s="6" t="str">
        <f t="shared" si="26"/>
        <v>W</v>
      </c>
      <c r="L166" s="6" t="str">
        <f t="shared" si="27"/>
        <v/>
      </c>
      <c r="M166" s="6" t="str">
        <f t="shared" si="28"/>
        <v/>
      </c>
      <c r="P166" s="37"/>
      <c r="Q166" s="37"/>
      <c r="R166" s="37"/>
    </row>
    <row r="167" spans="1:18" x14ac:dyDescent="0.25">
      <c r="A167"/>
      <c r="B167" t="str">
        <f>IFERROR(IF(AND(VLOOKUP('Entry Form'!$C$11,Data!$N$7:$O$47,2,FALSE)=Data!E167,COUNTIF(Data!$E$7:E167,Data!E167)=1),1,IF(E167&lt;&gt;E166,"",B166+1)),"")</f>
        <v/>
      </c>
      <c r="C167" s="5" t="s">
        <v>710</v>
      </c>
      <c r="D167" s="5" t="s">
        <v>181</v>
      </c>
      <c r="E167" s="6" t="s">
        <v>171</v>
      </c>
      <c r="F167" s="54"/>
      <c r="G167" s="54" t="s">
        <v>1264</v>
      </c>
      <c r="H167" s="55" t="s">
        <v>262</v>
      </c>
      <c r="I167" s="59" t="str">
        <f t="shared" si="19"/>
        <v>M</v>
      </c>
      <c r="J167" s="56">
        <f t="shared" si="25"/>
        <v>19953</v>
      </c>
      <c r="K167" s="6" t="str">
        <f t="shared" si="26"/>
        <v>M</v>
      </c>
      <c r="L167" s="6" t="str">
        <f t="shared" si="27"/>
        <v>SM</v>
      </c>
      <c r="M167" s="6" t="str">
        <f t="shared" si="28"/>
        <v/>
      </c>
      <c r="P167" s="37"/>
      <c r="Q167" s="37"/>
      <c r="R167" s="37"/>
    </row>
    <row r="168" spans="1:18" x14ac:dyDescent="0.25">
      <c r="A168"/>
      <c r="B168" t="str">
        <f>IFERROR(IF(AND(VLOOKUP('Entry Form'!$C$11,Data!$N$7:$O$47,2,FALSE)=Data!E168,COUNTIF(Data!$E$7:E168,Data!E168)=1),1,IF(E168&lt;&gt;E167,"",B167+1)),"")</f>
        <v/>
      </c>
      <c r="C168" s="5" t="s">
        <v>691</v>
      </c>
      <c r="D168" s="5" t="s">
        <v>185</v>
      </c>
      <c r="E168" s="6" t="s">
        <v>171</v>
      </c>
      <c r="F168" s="54"/>
      <c r="G168" s="54" t="s">
        <v>1264</v>
      </c>
      <c r="H168" s="59" t="s">
        <v>238</v>
      </c>
      <c r="I168" s="59" t="str">
        <f t="shared" si="19"/>
        <v>M</v>
      </c>
      <c r="J168" s="56">
        <f t="shared" si="25"/>
        <v>13325</v>
      </c>
      <c r="K168" s="6" t="str">
        <f t="shared" si="26"/>
        <v>M</v>
      </c>
      <c r="L168" s="6" t="str">
        <f t="shared" si="27"/>
        <v>SM</v>
      </c>
      <c r="M168" s="6" t="str">
        <f t="shared" si="28"/>
        <v/>
      </c>
      <c r="P168" s="37"/>
      <c r="Q168" s="37"/>
      <c r="R168" s="37"/>
    </row>
    <row r="169" spans="1:18" x14ac:dyDescent="0.25">
      <c r="A169"/>
      <c r="B169" t="str">
        <f>IFERROR(IF(AND(VLOOKUP('Entry Form'!$C$11,Data!$N$7:$O$47,2,FALSE)=Data!E169,COUNTIF(Data!$E$7:E169,Data!E169)=1),1,IF(E169&lt;&gt;E168,"",B168+1)),"")</f>
        <v/>
      </c>
      <c r="C169" s="5" t="s">
        <v>717</v>
      </c>
      <c r="D169" s="5" t="s">
        <v>210</v>
      </c>
      <c r="E169" s="6" t="s">
        <v>171</v>
      </c>
      <c r="F169" s="54"/>
      <c r="G169" s="54" t="s">
        <v>1264</v>
      </c>
      <c r="H169" s="55" t="s">
        <v>269</v>
      </c>
      <c r="I169" s="59" t="str">
        <f t="shared" si="19"/>
        <v>M</v>
      </c>
      <c r="J169" s="56">
        <f t="shared" si="25"/>
        <v>22600</v>
      </c>
      <c r="K169" s="6" t="str">
        <f t="shared" si="26"/>
        <v>M</v>
      </c>
      <c r="L169" s="6" t="str">
        <f t="shared" si="27"/>
        <v>SM</v>
      </c>
      <c r="M169" s="6" t="str">
        <f t="shared" si="28"/>
        <v/>
      </c>
      <c r="P169" s="37"/>
      <c r="Q169" s="37"/>
      <c r="R169" s="37"/>
    </row>
    <row r="170" spans="1:18" x14ac:dyDescent="0.25">
      <c r="A170"/>
      <c r="B170" t="str">
        <f>IFERROR(IF(AND(VLOOKUP('Entry Form'!$C$11,Data!$N$7:$O$47,2,FALSE)=Data!E170,COUNTIF(Data!$E$7:E170,Data!E170)=1),1,IF(E170&lt;&gt;E169,"",B169+1)),"")</f>
        <v/>
      </c>
      <c r="C170" s="5" t="s">
        <v>693</v>
      </c>
      <c r="D170" s="5" t="s">
        <v>178</v>
      </c>
      <c r="E170" s="6" t="s">
        <v>171</v>
      </c>
      <c r="F170" s="54"/>
      <c r="G170" s="54" t="s">
        <v>1264</v>
      </c>
      <c r="H170" s="55" t="s">
        <v>240</v>
      </c>
      <c r="I170" s="59" t="str">
        <f t="shared" si="19"/>
        <v>W</v>
      </c>
      <c r="J170" s="56">
        <f t="shared" si="25"/>
        <v>21377</v>
      </c>
      <c r="K170" s="6" t="str">
        <f t="shared" si="26"/>
        <v>W</v>
      </c>
      <c r="L170" s="6" t="str">
        <f t="shared" si="27"/>
        <v>SW</v>
      </c>
      <c r="M170" s="6" t="str">
        <f t="shared" si="28"/>
        <v/>
      </c>
      <c r="P170" s="37"/>
      <c r="Q170" s="37"/>
      <c r="R170" s="37"/>
    </row>
    <row r="171" spans="1:18" x14ac:dyDescent="0.25">
      <c r="A171"/>
      <c r="B171" t="str">
        <f>IFERROR(IF(AND(VLOOKUP('Entry Form'!$C$11,Data!$N$7:$O$47,2,FALSE)=Data!E171,COUNTIF(Data!$E$7:E171,Data!E171)=1),1,IF(E171&lt;&gt;E170,"",B170+1)),"")</f>
        <v/>
      </c>
      <c r="C171" s="5" t="s">
        <v>695</v>
      </c>
      <c r="D171" s="5" t="s">
        <v>193</v>
      </c>
      <c r="E171" s="6" t="s">
        <v>171</v>
      </c>
      <c r="F171" s="54"/>
      <c r="G171" s="54" t="s">
        <v>1264</v>
      </c>
      <c r="H171" s="59" t="s">
        <v>242</v>
      </c>
      <c r="I171" s="59" t="str">
        <f t="shared" si="19"/>
        <v>W</v>
      </c>
      <c r="J171" s="56">
        <f t="shared" si="25"/>
        <v>31779</v>
      </c>
      <c r="K171" s="6" t="str">
        <f t="shared" si="26"/>
        <v>W</v>
      </c>
      <c r="L171" s="6" t="str">
        <f t="shared" si="27"/>
        <v/>
      </c>
      <c r="M171" s="6" t="str">
        <f t="shared" si="28"/>
        <v/>
      </c>
      <c r="P171" s="37"/>
      <c r="Q171" s="37"/>
      <c r="R171" s="37"/>
    </row>
    <row r="172" spans="1:18" x14ac:dyDescent="0.25">
      <c r="A172"/>
      <c r="B172" t="str">
        <f>IFERROR(IF(AND(VLOOKUP('Entry Form'!$C$11,Data!$N$7:$O$47,2,FALSE)=Data!E172,COUNTIF(Data!$E$7:E172,Data!E172)=1),1,IF(E172&lt;&gt;E171,"",B171+1)),"")</f>
        <v/>
      </c>
      <c r="C172" s="5" t="s">
        <v>697</v>
      </c>
      <c r="D172" s="5" t="s">
        <v>195</v>
      </c>
      <c r="E172" s="6" t="s">
        <v>171</v>
      </c>
      <c r="F172" s="54"/>
      <c r="G172" s="54" t="s">
        <v>1264</v>
      </c>
      <c r="H172" s="55" t="s">
        <v>244</v>
      </c>
      <c r="I172" s="59" t="str">
        <f t="shared" si="19"/>
        <v>M</v>
      </c>
      <c r="J172" s="56">
        <f t="shared" si="25"/>
        <v>37994</v>
      </c>
      <c r="K172" s="6" t="str">
        <f t="shared" si="26"/>
        <v>M</v>
      </c>
      <c r="L172" s="6" t="str">
        <f t="shared" si="27"/>
        <v>J</v>
      </c>
      <c r="M172" s="6" t="str">
        <f t="shared" si="28"/>
        <v/>
      </c>
      <c r="P172" s="37"/>
      <c r="Q172" s="37"/>
      <c r="R172" s="37"/>
    </row>
    <row r="173" spans="1:18" x14ac:dyDescent="0.25">
      <c r="A173"/>
      <c r="B173" t="str">
        <f>IFERROR(IF(AND(VLOOKUP('Entry Form'!$C$11,Data!$N$7:$O$47,2,FALSE)=Data!E173,COUNTIF(Data!$E$7:E173,Data!E173)=1),1,IF(E173&lt;&gt;E172,"",B172+1)),"")</f>
        <v/>
      </c>
      <c r="C173" s="5" t="s">
        <v>696</v>
      </c>
      <c r="D173" s="5" t="s">
        <v>194</v>
      </c>
      <c r="E173" s="6" t="s">
        <v>171</v>
      </c>
      <c r="F173" s="54"/>
      <c r="G173" s="54" t="s">
        <v>1264</v>
      </c>
      <c r="H173" s="59" t="s">
        <v>243</v>
      </c>
      <c r="I173" s="59" t="str">
        <f t="shared" si="19"/>
        <v>M</v>
      </c>
      <c r="J173" s="56">
        <f t="shared" si="25"/>
        <v>38906</v>
      </c>
      <c r="K173" s="6" t="str">
        <f t="shared" si="26"/>
        <v>M</v>
      </c>
      <c r="L173" s="6" t="str">
        <f t="shared" si="27"/>
        <v>J</v>
      </c>
      <c r="M173" s="6" t="str">
        <f t="shared" si="28"/>
        <v/>
      </c>
      <c r="P173" s="37"/>
      <c r="Q173" s="37"/>
      <c r="R173" s="37"/>
    </row>
    <row r="174" spans="1:18" x14ac:dyDescent="0.25">
      <c r="A174"/>
      <c r="B174" t="str">
        <f>IFERROR(IF(AND(VLOOKUP('Entry Form'!$C$11,Data!$N$7:$O$47,2,FALSE)=Data!E174,COUNTIF(Data!$E$7:E174,Data!E174)=1),1,IF(E174&lt;&gt;E173,"",B173+1)),"")</f>
        <v/>
      </c>
      <c r="C174" s="5" t="s">
        <v>694</v>
      </c>
      <c r="D174" s="5" t="s">
        <v>192</v>
      </c>
      <c r="E174" s="6" t="s">
        <v>171</v>
      </c>
      <c r="F174" s="54"/>
      <c r="G174" s="54" t="s">
        <v>1264</v>
      </c>
      <c r="H174" s="55" t="s">
        <v>241</v>
      </c>
      <c r="I174" s="59" t="str">
        <f t="shared" si="19"/>
        <v>W</v>
      </c>
      <c r="J174" s="56">
        <f t="shared" si="25"/>
        <v>28440</v>
      </c>
      <c r="K174" s="6" t="str">
        <f t="shared" si="26"/>
        <v>W</v>
      </c>
      <c r="L174" s="6" t="str">
        <f t="shared" si="27"/>
        <v/>
      </c>
      <c r="M174" s="6" t="str">
        <f t="shared" si="28"/>
        <v/>
      </c>
      <c r="P174" s="37"/>
      <c r="Q174" s="37"/>
      <c r="R174" s="37"/>
    </row>
    <row r="175" spans="1:18" x14ac:dyDescent="0.25">
      <c r="A175"/>
      <c r="B175" t="str">
        <f>IFERROR(IF(AND(VLOOKUP('Entry Form'!$C$11,Data!$N$7:$O$47,2,FALSE)=Data!E175,COUNTIF(Data!$E$7:E175,Data!E175)=1),1,IF(E175&lt;&gt;E174,"",B174+1)),"")</f>
        <v/>
      </c>
      <c r="C175" s="5" t="s">
        <v>719</v>
      </c>
      <c r="D175" s="5" t="s">
        <v>211</v>
      </c>
      <c r="E175" s="6" t="s">
        <v>171</v>
      </c>
      <c r="F175" s="54"/>
      <c r="G175" s="54"/>
      <c r="H175" s="55" t="s">
        <v>271</v>
      </c>
      <c r="I175" s="59" t="str">
        <f t="shared" si="19"/>
        <v>M</v>
      </c>
      <c r="J175" s="56">
        <f t="shared" si="25"/>
        <v>27769</v>
      </c>
      <c r="K175" s="6" t="str">
        <f t="shared" si="26"/>
        <v>M</v>
      </c>
      <c r="L175" s="6" t="str">
        <f t="shared" si="27"/>
        <v>SM</v>
      </c>
      <c r="M175" s="6" t="str">
        <f t="shared" si="28"/>
        <v/>
      </c>
      <c r="P175" s="37"/>
      <c r="Q175" s="37"/>
      <c r="R175" s="37"/>
    </row>
    <row r="176" spans="1:18" x14ac:dyDescent="0.25">
      <c r="A176"/>
      <c r="B176" t="str">
        <f>IFERROR(IF(AND(VLOOKUP('Entry Form'!$C$11,Data!$N$7:$O$47,2,FALSE)=Data!E176,COUNTIF(Data!$E$7:E176,Data!E176)=1),1,IF(E176&lt;&gt;E175,"",B175+1)),"")</f>
        <v/>
      </c>
      <c r="C176" s="5" t="s">
        <v>709</v>
      </c>
      <c r="D176" s="5" t="s">
        <v>207</v>
      </c>
      <c r="E176" s="6" t="s">
        <v>171</v>
      </c>
      <c r="F176" s="54"/>
      <c r="G176" s="54" t="s">
        <v>1264</v>
      </c>
      <c r="H176" s="55" t="s">
        <v>261</v>
      </c>
      <c r="I176" s="59" t="str">
        <f t="shared" ref="I176:I239" si="35">MID(H176,6,1)</f>
        <v>M</v>
      </c>
      <c r="J176" s="56">
        <f t="shared" si="25"/>
        <v>27999</v>
      </c>
      <c r="K176" s="6" t="str">
        <f t="shared" si="26"/>
        <v>M</v>
      </c>
      <c r="L176" s="6" t="str">
        <f t="shared" si="27"/>
        <v/>
      </c>
      <c r="M176" s="6" t="str">
        <f t="shared" si="28"/>
        <v/>
      </c>
      <c r="P176" s="37"/>
      <c r="Q176" s="37"/>
      <c r="R176" s="37"/>
    </row>
    <row r="177" spans="1:18" x14ac:dyDescent="0.25">
      <c r="A177"/>
      <c r="B177" t="str">
        <f>IFERROR(IF(AND(VLOOKUP('Entry Form'!$C$11,Data!$N$7:$O$47,2,FALSE)=Data!E177,COUNTIF(Data!$E$7:E177,Data!E177)=1),1,IF(E177&lt;&gt;E176,"",B176+1)),"")</f>
        <v/>
      </c>
      <c r="C177" s="5" t="s">
        <v>709</v>
      </c>
      <c r="D177" s="5" t="s">
        <v>206</v>
      </c>
      <c r="E177" s="6" t="s">
        <v>171</v>
      </c>
      <c r="F177" s="54"/>
      <c r="G177" s="54" t="s">
        <v>1264</v>
      </c>
      <c r="H177" s="59" t="s">
        <v>260</v>
      </c>
      <c r="I177" s="59" t="str">
        <f t="shared" si="35"/>
        <v>M</v>
      </c>
      <c r="J177" s="56">
        <f t="shared" si="25"/>
        <v>39675</v>
      </c>
      <c r="K177" s="6" t="str">
        <f t="shared" si="26"/>
        <v>M</v>
      </c>
      <c r="L177" s="6" t="str">
        <f t="shared" si="27"/>
        <v>J</v>
      </c>
      <c r="M177" s="6" t="str">
        <f t="shared" si="28"/>
        <v>C</v>
      </c>
      <c r="P177" s="37"/>
      <c r="Q177" s="37"/>
      <c r="R177" s="37"/>
    </row>
    <row r="178" spans="1:18" x14ac:dyDescent="0.25">
      <c r="A178"/>
      <c r="B178" t="str">
        <f>IFERROR(IF(AND(VLOOKUP('Entry Form'!$C$11,Data!$N$7:$O$47,2,FALSE)=Data!E178,COUNTIF(Data!$E$7:E178,Data!E178)=1),1,IF(E178&lt;&gt;E177,"",B177+1)),"")</f>
        <v/>
      </c>
      <c r="C178" s="5" t="s">
        <v>706</v>
      </c>
      <c r="D178" s="5" t="s">
        <v>187</v>
      </c>
      <c r="E178" s="6" t="s">
        <v>171</v>
      </c>
      <c r="F178" s="54"/>
      <c r="G178" s="54" t="s">
        <v>1264</v>
      </c>
      <c r="H178" s="59" t="s">
        <v>257</v>
      </c>
      <c r="I178" s="59" t="str">
        <f t="shared" si="35"/>
        <v>M</v>
      </c>
      <c r="J178" s="56">
        <f t="shared" si="25"/>
        <v>39485</v>
      </c>
      <c r="K178" s="6" t="str">
        <f t="shared" si="26"/>
        <v>M</v>
      </c>
      <c r="L178" s="6" t="str">
        <f t="shared" si="27"/>
        <v>J</v>
      </c>
      <c r="M178" s="6" t="str">
        <f t="shared" si="28"/>
        <v/>
      </c>
      <c r="P178" s="37"/>
      <c r="Q178" s="37"/>
      <c r="R178" s="37"/>
    </row>
    <row r="179" spans="1:18" x14ac:dyDescent="0.25">
      <c r="A179"/>
      <c r="B179" t="str">
        <f>IFERROR(IF(AND(VLOOKUP('Entry Form'!$C$11,Data!$N$7:$O$47,2,FALSE)=Data!E179,COUNTIF(Data!$E$7:E179,Data!E179)=1),1,IF(E179&lt;&gt;E178,"",B178+1)),"")</f>
        <v/>
      </c>
      <c r="C179" s="5" t="s">
        <v>699</v>
      </c>
      <c r="D179" s="5" t="s">
        <v>197</v>
      </c>
      <c r="E179" s="6" t="s">
        <v>171</v>
      </c>
      <c r="F179" s="54"/>
      <c r="G179" s="54" t="s">
        <v>1264</v>
      </c>
      <c r="H179" s="55" t="s">
        <v>248</v>
      </c>
      <c r="I179" s="59" t="str">
        <f t="shared" si="35"/>
        <v>M</v>
      </c>
      <c r="J179" s="56">
        <f t="shared" si="25"/>
        <v>38445</v>
      </c>
      <c r="K179" s="6" t="str">
        <f t="shared" si="26"/>
        <v>M</v>
      </c>
      <c r="L179" s="6" t="str">
        <f t="shared" si="27"/>
        <v>J</v>
      </c>
      <c r="M179" s="6" t="str">
        <f t="shared" si="28"/>
        <v/>
      </c>
      <c r="P179" s="37"/>
      <c r="Q179" s="37"/>
      <c r="R179" s="37"/>
    </row>
    <row r="180" spans="1:18" x14ac:dyDescent="0.25">
      <c r="A180"/>
      <c r="B180" t="str">
        <f>IFERROR(IF(AND(VLOOKUP('Entry Form'!$C$11,Data!$N$7:$O$47,2,FALSE)=Data!E180,COUNTIF(Data!$E$7:E180,Data!E180)=1),1,IF(E180&lt;&gt;E179,"",B179+1)),"")</f>
        <v/>
      </c>
      <c r="C180" s="5" t="s">
        <v>1304</v>
      </c>
      <c r="D180" s="5" t="s">
        <v>199</v>
      </c>
      <c r="E180" s="6" t="s">
        <v>171</v>
      </c>
      <c r="F180" s="54"/>
      <c r="G180" s="54" t="s">
        <v>1264</v>
      </c>
      <c r="H180" s="55" t="s">
        <v>251</v>
      </c>
      <c r="I180" s="59" t="str">
        <f t="shared" si="35"/>
        <v>M</v>
      </c>
      <c r="J180" s="56">
        <f t="shared" si="25"/>
        <v>37873</v>
      </c>
      <c r="K180" s="6" t="str">
        <f t="shared" si="26"/>
        <v>M</v>
      </c>
      <c r="L180" s="6" t="str">
        <f t="shared" si="27"/>
        <v>J</v>
      </c>
      <c r="M180" s="6" t="str">
        <f t="shared" si="28"/>
        <v/>
      </c>
      <c r="P180" s="37"/>
      <c r="Q180" s="37"/>
      <c r="R180" s="37"/>
    </row>
    <row r="181" spans="1:18" x14ac:dyDescent="0.25">
      <c r="A181"/>
      <c r="B181" t="str">
        <f>IFERROR(IF(AND(VLOOKUP('Entry Form'!$C$11,Data!$N$7:$O$47,2,FALSE)=Data!E181,COUNTIF(Data!$E$7:E181,Data!E181)=1),1,IF(E181&lt;&gt;E180,"",B180+1)),"")</f>
        <v/>
      </c>
      <c r="C181" s="5" t="s">
        <v>715</v>
      </c>
      <c r="D181" s="5" t="s">
        <v>178</v>
      </c>
      <c r="E181" s="6" t="s">
        <v>171</v>
      </c>
      <c r="F181" s="54"/>
      <c r="G181" s="54" t="s">
        <v>1264</v>
      </c>
      <c r="H181" s="55" t="s">
        <v>267</v>
      </c>
      <c r="I181" s="59" t="str">
        <f t="shared" si="35"/>
        <v>W</v>
      </c>
      <c r="J181" s="56">
        <f t="shared" si="25"/>
        <v>27083</v>
      </c>
      <c r="K181" s="6" t="str">
        <f t="shared" si="26"/>
        <v>W</v>
      </c>
      <c r="L181" s="6" t="str">
        <f t="shared" si="27"/>
        <v>SW</v>
      </c>
      <c r="M181" s="6" t="str">
        <f t="shared" si="28"/>
        <v/>
      </c>
      <c r="P181" s="37"/>
      <c r="Q181" s="37"/>
      <c r="R181" s="37"/>
    </row>
    <row r="182" spans="1:18" x14ac:dyDescent="0.25">
      <c r="A182"/>
      <c r="B182" t="str">
        <f>IFERROR(IF(AND(VLOOKUP('Entry Form'!$C$11,Data!$N$7:$O$47,2,FALSE)=Data!E182,COUNTIF(Data!$E$7:E182,Data!E182)=1),1,IF(E182&lt;&gt;E181,"",B181+1)),"")</f>
        <v/>
      </c>
      <c r="C182" s="5" t="s">
        <v>716</v>
      </c>
      <c r="D182" s="5" t="s">
        <v>173</v>
      </c>
      <c r="E182" s="6" t="s">
        <v>171</v>
      </c>
      <c r="F182" s="54" t="s">
        <v>1264</v>
      </c>
      <c r="G182" s="54"/>
      <c r="H182" s="55" t="s">
        <v>268</v>
      </c>
      <c r="I182" s="59" t="str">
        <f t="shared" si="35"/>
        <v>M</v>
      </c>
      <c r="J182" s="56">
        <f t="shared" si="25"/>
        <v>38231</v>
      </c>
      <c r="K182" s="6" t="str">
        <f t="shared" si="26"/>
        <v>M</v>
      </c>
      <c r="L182" s="6" t="str">
        <f t="shared" si="27"/>
        <v>J</v>
      </c>
      <c r="M182" s="6" t="str">
        <f t="shared" si="28"/>
        <v/>
      </c>
      <c r="P182" s="37"/>
      <c r="Q182" s="37"/>
      <c r="R182" s="37"/>
    </row>
    <row r="183" spans="1:18" x14ac:dyDescent="0.25">
      <c r="A183"/>
      <c r="B183" t="str">
        <f>IFERROR(IF(AND(VLOOKUP('Entry Form'!$C$11,Data!$N$7:$O$47,2,FALSE)=Data!E183,COUNTIF(Data!$E$7:E183,Data!E183)=1),1,IF(E183&lt;&gt;E182,"",B182+1)),"")</f>
        <v/>
      </c>
      <c r="C183" s="5" t="s">
        <v>698</v>
      </c>
      <c r="D183" s="5" t="s">
        <v>196</v>
      </c>
      <c r="E183" s="6" t="s">
        <v>171</v>
      </c>
      <c r="F183" s="54"/>
      <c r="G183" s="54" t="s">
        <v>1264</v>
      </c>
      <c r="H183" s="55" t="s">
        <v>245</v>
      </c>
      <c r="I183" s="59" t="str">
        <f t="shared" si="35"/>
        <v>M</v>
      </c>
      <c r="J183" s="56">
        <f t="shared" si="25"/>
        <v>21102</v>
      </c>
      <c r="K183" s="6" t="str">
        <f t="shared" si="26"/>
        <v>M</v>
      </c>
      <c r="L183" s="6" t="str">
        <f t="shared" si="27"/>
        <v>SM</v>
      </c>
      <c r="M183" s="6" t="str">
        <f t="shared" si="28"/>
        <v/>
      </c>
      <c r="P183" s="37"/>
      <c r="Q183" s="37"/>
      <c r="R183" s="37"/>
    </row>
    <row r="184" spans="1:18" x14ac:dyDescent="0.25">
      <c r="A184"/>
      <c r="B184" t="str">
        <f>IFERROR(IF(AND(VLOOKUP('Entry Form'!$C$11,Data!$N$7:$O$47,2,FALSE)=Data!E184,COUNTIF(Data!$E$7:E184,Data!E184)=1),1,IF(E184&lt;&gt;E183,"",B183+1)),"")</f>
        <v/>
      </c>
      <c r="C184" s="5" t="s">
        <v>725</v>
      </c>
      <c r="D184" s="5" t="s">
        <v>279</v>
      </c>
      <c r="E184" s="6" t="s">
        <v>273</v>
      </c>
      <c r="F184" s="54"/>
      <c r="G184" s="54" t="s">
        <v>1264</v>
      </c>
      <c r="H184" s="55" t="s">
        <v>291</v>
      </c>
      <c r="I184" s="59" t="str">
        <f t="shared" si="35"/>
        <v>W</v>
      </c>
      <c r="J184" s="56">
        <f t="shared" si="25"/>
        <v>25116</v>
      </c>
      <c r="K184" s="6" t="str">
        <f t="shared" si="26"/>
        <v>W</v>
      </c>
      <c r="L184" s="6" t="str">
        <f t="shared" si="27"/>
        <v>SW</v>
      </c>
      <c r="M184" s="6" t="str">
        <f t="shared" si="28"/>
        <v/>
      </c>
      <c r="P184" s="37"/>
      <c r="Q184" s="37"/>
      <c r="R184" s="37"/>
    </row>
    <row r="185" spans="1:18" x14ac:dyDescent="0.25">
      <c r="A185"/>
      <c r="B185" t="str">
        <f>IFERROR(IF(AND(VLOOKUP('Entry Form'!$C$11,Data!$N$7:$O$47,2,FALSE)=Data!E185,COUNTIF(Data!$E$7:E185,Data!E185)=1),1,IF(E185&lt;&gt;E184,"",B184+1)),"")</f>
        <v/>
      </c>
      <c r="C185" s="5" t="s">
        <v>722</v>
      </c>
      <c r="D185" s="5" t="s">
        <v>275</v>
      </c>
      <c r="E185" s="6" t="s">
        <v>273</v>
      </c>
      <c r="F185" s="54"/>
      <c r="G185" s="54" t="s">
        <v>1264</v>
      </c>
      <c r="H185" s="55" t="s">
        <v>287</v>
      </c>
      <c r="I185" s="59" t="str">
        <f t="shared" si="35"/>
        <v>M</v>
      </c>
      <c r="J185" s="56">
        <f t="shared" si="25"/>
        <v>22105</v>
      </c>
      <c r="K185" s="6" t="str">
        <f t="shared" si="26"/>
        <v>M</v>
      </c>
      <c r="L185" s="6" t="str">
        <f t="shared" si="27"/>
        <v>SM</v>
      </c>
      <c r="M185" s="6" t="str">
        <f t="shared" si="28"/>
        <v/>
      </c>
      <c r="P185" s="37"/>
      <c r="Q185" s="37"/>
      <c r="R185" s="37"/>
    </row>
    <row r="186" spans="1:18" x14ac:dyDescent="0.25">
      <c r="A186"/>
      <c r="B186" t="str">
        <f>IFERROR(IF(AND(VLOOKUP('Entry Form'!$C$11,Data!$N$7:$O$47,2,FALSE)=Data!E186,COUNTIF(Data!$E$7:E186,Data!E186)=1),1,IF(E186&lt;&gt;E185,"",B185+1)),"")</f>
        <v/>
      </c>
      <c r="C186" s="5" t="s">
        <v>720</v>
      </c>
      <c r="D186" s="5" t="s">
        <v>272</v>
      </c>
      <c r="E186" s="6" t="s">
        <v>273</v>
      </c>
      <c r="F186" s="54"/>
      <c r="G186" s="54" t="s">
        <v>1264</v>
      </c>
      <c r="H186" s="59" t="s">
        <v>285</v>
      </c>
      <c r="I186" s="59" t="str">
        <f t="shared" si="35"/>
        <v>M</v>
      </c>
      <c r="J186" s="56">
        <f t="shared" si="25"/>
        <v>27492</v>
      </c>
      <c r="K186" s="6" t="str">
        <f t="shared" si="26"/>
        <v>M</v>
      </c>
      <c r="L186" s="6" t="str">
        <f t="shared" si="27"/>
        <v>SM</v>
      </c>
      <c r="M186" s="6" t="str">
        <f t="shared" si="28"/>
        <v/>
      </c>
      <c r="P186" s="37"/>
      <c r="Q186" s="37"/>
      <c r="R186" s="37"/>
    </row>
    <row r="187" spans="1:18" x14ac:dyDescent="0.25">
      <c r="A187"/>
      <c r="B187" t="str">
        <f>IFERROR(IF(AND(VLOOKUP('Entry Form'!$C$11,Data!$N$7:$O$47,2,FALSE)=Data!E187,COUNTIF(Data!$E$7:E187,Data!E187)=1),1,IF(E187&lt;&gt;E186,"",B186+1)),"")</f>
        <v/>
      </c>
      <c r="C187" s="5" t="s">
        <v>720</v>
      </c>
      <c r="D187" s="5" t="s">
        <v>283</v>
      </c>
      <c r="E187" s="6" t="s">
        <v>273</v>
      </c>
      <c r="F187" s="54"/>
      <c r="G187" s="54" t="s">
        <v>1264</v>
      </c>
      <c r="H187" s="59" t="s">
        <v>295</v>
      </c>
      <c r="I187" s="59" t="str">
        <f t="shared" si="35"/>
        <v>M</v>
      </c>
      <c r="J187" s="56">
        <f t="shared" si="25"/>
        <v>38528</v>
      </c>
      <c r="K187" s="6" t="str">
        <f t="shared" si="26"/>
        <v>M</v>
      </c>
      <c r="L187" s="6" t="str">
        <f t="shared" si="27"/>
        <v>J</v>
      </c>
      <c r="M187" s="6" t="str">
        <f t="shared" si="28"/>
        <v/>
      </c>
      <c r="P187" s="37"/>
      <c r="Q187" s="37"/>
      <c r="R187" s="37"/>
    </row>
    <row r="188" spans="1:18" x14ac:dyDescent="0.25">
      <c r="A188"/>
      <c r="B188" t="str">
        <f>IFERROR(IF(AND(VLOOKUP('Entry Form'!$C$11,Data!$N$7:$O$47,2,FALSE)=Data!E188,COUNTIF(Data!$E$7:E188,Data!E188)=1),1,IF(E188&lt;&gt;E187,"",B187+1)),"")</f>
        <v/>
      </c>
      <c r="C188" s="5" t="s">
        <v>720</v>
      </c>
      <c r="D188" s="5" t="s">
        <v>282</v>
      </c>
      <c r="E188" s="6" t="s">
        <v>273</v>
      </c>
      <c r="F188" s="54"/>
      <c r="G188" s="54" t="s">
        <v>1264</v>
      </c>
      <c r="H188" s="55" t="s">
        <v>294</v>
      </c>
      <c r="I188" s="59" t="str">
        <f t="shared" si="35"/>
        <v>M</v>
      </c>
      <c r="J188" s="56">
        <f t="shared" si="25"/>
        <v>39487</v>
      </c>
      <c r="K188" s="6" t="str">
        <f t="shared" si="26"/>
        <v>M</v>
      </c>
      <c r="L188" s="6" t="str">
        <f t="shared" si="27"/>
        <v>J</v>
      </c>
      <c r="M188" s="6" t="str">
        <f t="shared" si="28"/>
        <v/>
      </c>
      <c r="P188" s="37"/>
      <c r="Q188" s="37"/>
      <c r="R188" s="37"/>
    </row>
    <row r="189" spans="1:18" x14ac:dyDescent="0.25">
      <c r="A189"/>
      <c r="B189" t="str">
        <f>IFERROR(IF(AND(VLOOKUP('Entry Form'!$C$11,Data!$N$7:$O$47,2,FALSE)=Data!E189,COUNTIF(Data!$E$7:E189,Data!E189)=1),1,IF(E189&lt;&gt;E188,"",B188+1)),"")</f>
        <v/>
      </c>
      <c r="C189" s="5" t="s">
        <v>723</v>
      </c>
      <c r="D189" s="5" t="s">
        <v>277</v>
      </c>
      <c r="E189" s="6" t="s">
        <v>273</v>
      </c>
      <c r="F189" s="54"/>
      <c r="G189" s="54" t="s">
        <v>1264</v>
      </c>
      <c r="H189" s="55" t="s">
        <v>289</v>
      </c>
      <c r="I189" s="59" t="str">
        <f t="shared" si="35"/>
        <v>W</v>
      </c>
      <c r="J189" s="56">
        <f t="shared" si="25"/>
        <v>23202</v>
      </c>
      <c r="K189" s="6" t="str">
        <f t="shared" si="26"/>
        <v>W</v>
      </c>
      <c r="L189" s="6" t="str">
        <f t="shared" si="27"/>
        <v>SW</v>
      </c>
      <c r="M189" s="6" t="str">
        <f t="shared" si="28"/>
        <v/>
      </c>
      <c r="P189" s="37"/>
      <c r="Q189" s="37"/>
      <c r="R189" s="37"/>
    </row>
    <row r="190" spans="1:18" x14ac:dyDescent="0.25">
      <c r="A190"/>
      <c r="B190" t="str">
        <f>IFERROR(IF(AND(VLOOKUP('Entry Form'!$C$11,Data!$N$7:$O$47,2,FALSE)=Data!E190,COUNTIF(Data!$E$7:E190,Data!E190)=1),1,IF(E190&lt;&gt;E189,"",B189+1)),"")</f>
        <v/>
      </c>
      <c r="C190" s="5" t="s">
        <v>1305</v>
      </c>
      <c r="D190" s="5" t="s">
        <v>276</v>
      </c>
      <c r="E190" s="6" t="s">
        <v>273</v>
      </c>
      <c r="F190" s="54"/>
      <c r="G190" s="54" t="s">
        <v>1264</v>
      </c>
      <c r="H190" s="59" t="s">
        <v>288</v>
      </c>
      <c r="I190" s="59" t="str">
        <f t="shared" si="35"/>
        <v>M</v>
      </c>
      <c r="J190" s="56">
        <f t="shared" si="25"/>
        <v>19193</v>
      </c>
      <c r="K190" s="6" t="str">
        <f t="shared" si="26"/>
        <v>M</v>
      </c>
      <c r="L190" s="6" t="str">
        <f t="shared" si="27"/>
        <v>SM</v>
      </c>
      <c r="M190" s="6" t="str">
        <f t="shared" si="28"/>
        <v/>
      </c>
      <c r="P190" s="37"/>
      <c r="Q190" s="37"/>
      <c r="R190" s="37"/>
    </row>
    <row r="191" spans="1:18" x14ac:dyDescent="0.25">
      <c r="A191"/>
      <c r="B191" t="str">
        <f>IFERROR(IF(AND(VLOOKUP('Entry Form'!$C$11,Data!$N$7:$O$47,2,FALSE)=Data!E191,COUNTIF(Data!$E$7:E191,Data!E191)=1),1,IF(E191&lt;&gt;E190,"",B190+1)),"")</f>
        <v/>
      </c>
      <c r="C191" s="5" t="s">
        <v>728</v>
      </c>
      <c r="D191" s="5" t="s">
        <v>284</v>
      </c>
      <c r="E191" s="6" t="s">
        <v>273</v>
      </c>
      <c r="F191" s="54"/>
      <c r="G191" s="54" t="s">
        <v>1264</v>
      </c>
      <c r="H191" s="59" t="s">
        <v>296</v>
      </c>
      <c r="I191" s="59" t="str">
        <f t="shared" si="35"/>
        <v>M</v>
      </c>
      <c r="J191" s="56">
        <f t="shared" si="25"/>
        <v>40174</v>
      </c>
      <c r="K191" s="6" t="str">
        <f t="shared" si="26"/>
        <v>M</v>
      </c>
      <c r="L191" s="6" t="str">
        <f t="shared" si="27"/>
        <v>J</v>
      </c>
      <c r="M191" s="6" t="str">
        <f t="shared" si="28"/>
        <v>C</v>
      </c>
      <c r="P191" s="37"/>
      <c r="Q191" s="37"/>
      <c r="R191" s="37"/>
    </row>
    <row r="192" spans="1:18" x14ac:dyDescent="0.25">
      <c r="A192"/>
      <c r="B192" t="str">
        <f>IFERROR(IF(AND(VLOOKUP('Entry Form'!$C$11,Data!$N$7:$O$47,2,FALSE)=Data!E192,COUNTIF(Data!$E$7:E192,Data!E192)=1),1,IF(E192&lt;&gt;E191,"",B191+1)),"")</f>
        <v/>
      </c>
      <c r="C192" s="5" t="s">
        <v>728</v>
      </c>
      <c r="D192" s="5" t="s">
        <v>1306</v>
      </c>
      <c r="E192" s="6" t="s">
        <v>273</v>
      </c>
      <c r="F192" s="54"/>
      <c r="G192" s="54" t="s">
        <v>1264</v>
      </c>
      <c r="H192" s="59" t="s">
        <v>1307</v>
      </c>
      <c r="I192" s="59" t="str">
        <f t="shared" si="35"/>
        <v>M</v>
      </c>
      <c r="J192" s="56">
        <f t="shared" si="25"/>
        <v>28602</v>
      </c>
      <c r="K192" s="6" t="str">
        <f t="shared" si="26"/>
        <v>M</v>
      </c>
      <c r="L192" s="6" t="str">
        <f t="shared" si="27"/>
        <v/>
      </c>
      <c r="M192" s="6" t="str">
        <f t="shared" si="28"/>
        <v/>
      </c>
      <c r="P192" s="37"/>
      <c r="Q192" s="37"/>
      <c r="R192" s="37"/>
    </row>
    <row r="193" spans="1:18" x14ac:dyDescent="0.25">
      <c r="A193"/>
      <c r="B193" t="str">
        <f>IFERROR(IF(AND(VLOOKUP('Entry Form'!$C$11,Data!$N$7:$O$47,2,FALSE)=Data!E193,COUNTIF(Data!$E$7:E193,Data!E193)=1),1,IF(E193&lt;&gt;E192,"",B192+1)),"")</f>
        <v/>
      </c>
      <c r="C193" s="5" t="s">
        <v>1308</v>
      </c>
      <c r="D193" s="5" t="s">
        <v>281</v>
      </c>
      <c r="E193" s="6" t="s">
        <v>273</v>
      </c>
      <c r="F193" s="54"/>
      <c r="G193" s="54" t="s">
        <v>1264</v>
      </c>
      <c r="H193" s="59" t="s">
        <v>1309</v>
      </c>
      <c r="I193" s="59" t="str">
        <f t="shared" si="35"/>
        <v>M</v>
      </c>
      <c r="J193" s="56">
        <f t="shared" si="25"/>
        <v>31760</v>
      </c>
      <c r="K193" s="6" t="str">
        <f t="shared" si="26"/>
        <v>M</v>
      </c>
      <c r="L193" s="6" t="str">
        <f t="shared" si="27"/>
        <v/>
      </c>
      <c r="M193" s="6" t="str">
        <f t="shared" si="28"/>
        <v/>
      </c>
      <c r="P193" s="37"/>
      <c r="Q193" s="37"/>
      <c r="R193" s="37"/>
    </row>
    <row r="194" spans="1:18" x14ac:dyDescent="0.25">
      <c r="A194"/>
      <c r="B194" t="str">
        <f>IFERROR(IF(AND(VLOOKUP('Entry Form'!$C$11,Data!$N$7:$O$47,2,FALSE)=Data!E194,COUNTIF(Data!$E$7:E194,Data!E194)=1),1,IF(E194&lt;&gt;E193,"",B193+1)),"")</f>
        <v/>
      </c>
      <c r="C194" s="5" t="s">
        <v>1310</v>
      </c>
      <c r="D194" s="5" t="s">
        <v>1311</v>
      </c>
      <c r="E194" s="6" t="s">
        <v>273</v>
      </c>
      <c r="F194" s="54"/>
      <c r="G194" s="54" t="s">
        <v>1264</v>
      </c>
      <c r="H194" s="6" t="s">
        <v>1312</v>
      </c>
      <c r="I194" s="6" t="str">
        <f t="shared" si="35"/>
        <v>W</v>
      </c>
      <c r="J194" s="56">
        <f t="shared" si="25"/>
        <v>25730</v>
      </c>
      <c r="K194" s="6" t="str">
        <f t="shared" si="26"/>
        <v>W</v>
      </c>
      <c r="L194" s="6" t="str">
        <f t="shared" si="27"/>
        <v>SW</v>
      </c>
      <c r="M194" s="6" t="str">
        <f t="shared" si="28"/>
        <v/>
      </c>
      <c r="P194" s="37"/>
      <c r="Q194" s="37"/>
      <c r="R194" s="37"/>
    </row>
    <row r="195" spans="1:18" x14ac:dyDescent="0.25">
      <c r="A195"/>
      <c r="B195" t="str">
        <f>IFERROR(IF(AND(VLOOKUP('Entry Form'!$C$11,Data!$N$7:$O$47,2,FALSE)=Data!E195,COUNTIF(Data!$E$7:E195,Data!E195)=1),1,IF(E195&lt;&gt;E194,"",B194+1)),"")</f>
        <v/>
      </c>
      <c r="C195" s="5" t="s">
        <v>726</v>
      </c>
      <c r="D195" s="5" t="s">
        <v>280</v>
      </c>
      <c r="E195" s="6" t="s">
        <v>273</v>
      </c>
      <c r="F195" s="54"/>
      <c r="G195" s="54" t="s">
        <v>1264</v>
      </c>
      <c r="H195" s="59" t="s">
        <v>292</v>
      </c>
      <c r="I195" s="59" t="str">
        <f t="shared" si="35"/>
        <v>W</v>
      </c>
      <c r="J195" s="56">
        <f t="shared" si="25"/>
        <v>24174</v>
      </c>
      <c r="K195" s="6" t="str">
        <f t="shared" si="26"/>
        <v>W</v>
      </c>
      <c r="L195" s="6" t="str">
        <f t="shared" si="27"/>
        <v>SW</v>
      </c>
      <c r="M195" s="6" t="str">
        <f t="shared" si="28"/>
        <v/>
      </c>
      <c r="P195" s="37"/>
      <c r="Q195" s="37"/>
      <c r="R195" s="37"/>
    </row>
    <row r="196" spans="1:18" x14ac:dyDescent="0.25">
      <c r="A196"/>
      <c r="B196" t="str">
        <f>IFERROR(IF(AND(VLOOKUP('Entry Form'!$C$11,Data!$N$7:$O$47,2,FALSE)=Data!E196,COUNTIF(Data!$E$7:E196,Data!E196)=1),1,IF(E196&lt;&gt;E195,"",B195+1)),"")</f>
        <v/>
      </c>
      <c r="C196" s="5" t="s">
        <v>721</v>
      </c>
      <c r="D196" s="5" t="s">
        <v>274</v>
      </c>
      <c r="E196" s="6" t="s">
        <v>273</v>
      </c>
      <c r="F196" s="54"/>
      <c r="G196" s="54" t="s">
        <v>1264</v>
      </c>
      <c r="H196" s="59" t="s">
        <v>286</v>
      </c>
      <c r="I196" s="59" t="str">
        <f t="shared" si="35"/>
        <v>M</v>
      </c>
      <c r="J196" s="56">
        <f t="shared" si="25"/>
        <v>27135</v>
      </c>
      <c r="K196" s="6" t="str">
        <f t="shared" si="26"/>
        <v>M</v>
      </c>
      <c r="L196" s="6" t="str">
        <f t="shared" si="27"/>
        <v>SM</v>
      </c>
      <c r="M196" s="6" t="str">
        <f t="shared" si="28"/>
        <v/>
      </c>
      <c r="P196" s="37"/>
      <c r="Q196" s="37"/>
      <c r="R196" s="37"/>
    </row>
    <row r="197" spans="1:18" x14ac:dyDescent="0.25">
      <c r="A197"/>
      <c r="B197" t="str">
        <f>IFERROR(IF(AND(VLOOKUP('Entry Form'!$C$11,Data!$N$7:$O$47,2,FALSE)=Data!E197,COUNTIF(Data!$E$7:E197,Data!E197)=1),1,IF(E197&lt;&gt;E196,"",B196+1)),"")</f>
        <v/>
      </c>
      <c r="C197" s="5" t="s">
        <v>724</v>
      </c>
      <c r="D197" s="5" t="s">
        <v>1313</v>
      </c>
      <c r="E197" s="6" t="s">
        <v>273</v>
      </c>
      <c r="F197" s="54"/>
      <c r="G197" s="54" t="s">
        <v>1264</v>
      </c>
      <c r="H197" s="59" t="s">
        <v>1314</v>
      </c>
      <c r="I197" s="59" t="str">
        <f t="shared" si="35"/>
        <v>M</v>
      </c>
      <c r="J197" s="56">
        <f t="shared" si="25"/>
        <v>40175</v>
      </c>
      <c r="K197" s="6" t="str">
        <f t="shared" si="26"/>
        <v>M</v>
      </c>
      <c r="L197" s="6" t="str">
        <f t="shared" si="27"/>
        <v>J</v>
      </c>
      <c r="M197" s="6" t="str">
        <f t="shared" si="28"/>
        <v>C</v>
      </c>
      <c r="P197" s="37"/>
      <c r="Q197" s="37"/>
      <c r="R197" s="37"/>
    </row>
    <row r="198" spans="1:18" x14ac:dyDescent="0.25">
      <c r="A198"/>
      <c r="B198" t="str">
        <f>IFERROR(IF(AND(VLOOKUP('Entry Form'!$C$11,Data!$N$7:$O$47,2,FALSE)=Data!E198,COUNTIF(Data!$E$7:E198,Data!E198)=1),1,IF(E198&lt;&gt;E197,"",B197+1)),"")</f>
        <v/>
      </c>
      <c r="C198" s="5" t="s">
        <v>724</v>
      </c>
      <c r="D198" s="5" t="s">
        <v>278</v>
      </c>
      <c r="E198" s="6" t="s">
        <v>273</v>
      </c>
      <c r="F198" s="54"/>
      <c r="G198" s="54" t="s">
        <v>1264</v>
      </c>
      <c r="H198" s="55" t="s">
        <v>290</v>
      </c>
      <c r="I198" s="59" t="str">
        <f t="shared" si="35"/>
        <v>M</v>
      </c>
      <c r="J198" s="56">
        <f t="shared" si="25"/>
        <v>27429</v>
      </c>
      <c r="K198" s="6" t="str">
        <f t="shared" si="26"/>
        <v>M</v>
      </c>
      <c r="L198" s="6" t="str">
        <f t="shared" si="27"/>
        <v>SM</v>
      </c>
      <c r="M198" s="6" t="str">
        <f t="shared" si="28"/>
        <v/>
      </c>
      <c r="P198" s="37"/>
      <c r="Q198" s="37"/>
      <c r="R198" s="37"/>
    </row>
    <row r="199" spans="1:18" x14ac:dyDescent="0.25">
      <c r="A199"/>
      <c r="B199" t="str">
        <f>IFERROR(IF(AND(VLOOKUP('Entry Form'!$C$11,Data!$N$7:$O$47,2,FALSE)=Data!E199,COUNTIF(Data!$E$7:E199,Data!E199)=1),1,IF(E199&lt;&gt;E198,"",B198+1)),"")</f>
        <v/>
      </c>
      <c r="C199" s="5" t="s">
        <v>727</v>
      </c>
      <c r="D199" s="5" t="s">
        <v>281</v>
      </c>
      <c r="E199" s="6" t="s">
        <v>273</v>
      </c>
      <c r="F199" s="54"/>
      <c r="G199" s="54" t="s">
        <v>1264</v>
      </c>
      <c r="H199" s="55" t="s">
        <v>293</v>
      </c>
      <c r="I199" s="59" t="str">
        <f t="shared" si="35"/>
        <v>M</v>
      </c>
      <c r="J199" s="56">
        <f t="shared" ref="J199:J262" si="36">DATEVALUE(MID(H199,11,4)&amp;"-"&amp;MID(H199,9,2)&amp;"-"&amp;MID(H199,7,2))</f>
        <v>28066</v>
      </c>
      <c r="K199" s="6" t="str">
        <f t="shared" ref="K199:K262" si="37">I199</f>
        <v>M</v>
      </c>
      <c r="L199" s="6" t="str">
        <f t="shared" si="27"/>
        <v/>
      </c>
      <c r="M199" s="6" t="str">
        <f t="shared" si="28"/>
        <v/>
      </c>
      <c r="P199" s="37"/>
      <c r="Q199" s="37"/>
      <c r="R199" s="37"/>
    </row>
    <row r="200" spans="1:18" x14ac:dyDescent="0.25">
      <c r="A200"/>
      <c r="B200" t="str">
        <f>IFERROR(IF(AND(VLOOKUP('Entry Form'!$C$11,Data!$N$7:$O$47,2,FALSE)=Data!E200,COUNTIF(Data!$E$7:E200,Data!E200)=1),1,IF(E200&lt;&gt;E199,"",B199+1)),"")</f>
        <v/>
      </c>
      <c r="C200" s="5" t="s">
        <v>874</v>
      </c>
      <c r="D200" s="5" t="s">
        <v>322</v>
      </c>
      <c r="E200" s="6" t="s">
        <v>298</v>
      </c>
      <c r="F200" s="54"/>
      <c r="G200" s="54" t="s">
        <v>1264</v>
      </c>
      <c r="H200" s="59" t="s">
        <v>353</v>
      </c>
      <c r="I200" s="59" t="str">
        <f t="shared" si="35"/>
        <v>W</v>
      </c>
      <c r="J200" s="56">
        <f t="shared" si="36"/>
        <v>39543</v>
      </c>
      <c r="K200" s="6" t="str">
        <f t="shared" si="37"/>
        <v>W</v>
      </c>
      <c r="L200" s="6" t="str">
        <f t="shared" ref="L200:L263" si="38">IF(J200&gt;=$J$3,$I$3,IF(J200&lt;=$J$4,$I$4&amp;I200,""))</f>
        <v>J</v>
      </c>
      <c r="M200" s="6" t="str">
        <f t="shared" ref="M200:M263" si="39">IF(J200&gt;=$J$2,$I$2,"")</f>
        <v/>
      </c>
      <c r="P200" s="37"/>
      <c r="Q200" s="37"/>
      <c r="R200" s="37"/>
    </row>
    <row r="201" spans="1:18" x14ac:dyDescent="0.25">
      <c r="A201"/>
      <c r="B201" t="str">
        <f>IFERROR(IF(AND(VLOOKUP('Entry Form'!$C$11,Data!$N$7:$O$47,2,FALSE)=Data!E201,COUNTIF(Data!$E$7:E201,Data!E201)=1),1,IF(E201&lt;&gt;E200,"",B200+1)),"")</f>
        <v/>
      </c>
      <c r="C201" s="5" t="s">
        <v>729</v>
      </c>
      <c r="D201" s="5" t="s">
        <v>297</v>
      </c>
      <c r="E201" s="6" t="s">
        <v>298</v>
      </c>
      <c r="F201" s="54"/>
      <c r="G201" s="54" t="s">
        <v>1264</v>
      </c>
      <c r="H201" s="59" t="s">
        <v>323</v>
      </c>
      <c r="I201" s="59" t="str">
        <f t="shared" si="35"/>
        <v>M</v>
      </c>
      <c r="J201" s="56">
        <f t="shared" si="36"/>
        <v>36514</v>
      </c>
      <c r="K201" s="6" t="str">
        <f t="shared" si="37"/>
        <v>M</v>
      </c>
      <c r="L201" s="6" t="str">
        <f t="shared" si="38"/>
        <v/>
      </c>
      <c r="M201" s="6" t="str">
        <f t="shared" si="39"/>
        <v/>
      </c>
      <c r="P201" s="37"/>
      <c r="Q201" s="37"/>
      <c r="R201" s="37"/>
    </row>
    <row r="202" spans="1:18" x14ac:dyDescent="0.25">
      <c r="A202"/>
      <c r="B202" t="str">
        <f>IFERROR(IF(AND(VLOOKUP('Entry Form'!$C$11,Data!$N$7:$O$47,2,FALSE)=Data!E202,COUNTIF(Data!$E$7:E202,Data!E202)=1),1,IF(E202&lt;&gt;E201,"",B201+1)),"")</f>
        <v/>
      </c>
      <c r="C202" s="5" t="s">
        <v>730</v>
      </c>
      <c r="D202" s="5" t="s">
        <v>299</v>
      </c>
      <c r="E202" s="6" t="s">
        <v>298</v>
      </c>
      <c r="F202" s="54"/>
      <c r="G202" s="54" t="s">
        <v>1264</v>
      </c>
      <c r="H202" s="59" t="s">
        <v>324</v>
      </c>
      <c r="I202" s="59" t="str">
        <f t="shared" si="35"/>
        <v>M</v>
      </c>
      <c r="J202" s="56">
        <f t="shared" si="36"/>
        <v>36869</v>
      </c>
      <c r="K202" s="6" t="str">
        <f t="shared" si="37"/>
        <v>M</v>
      </c>
      <c r="L202" s="6" t="str">
        <f t="shared" si="38"/>
        <v/>
      </c>
      <c r="M202" s="6" t="str">
        <f t="shared" si="39"/>
        <v/>
      </c>
      <c r="P202" s="37"/>
      <c r="Q202" s="37"/>
      <c r="R202" s="37"/>
    </row>
    <row r="203" spans="1:18" x14ac:dyDescent="0.25">
      <c r="A203"/>
      <c r="B203" t="str">
        <f>IFERROR(IF(AND(VLOOKUP('Entry Form'!$C$11,Data!$N$7:$O$47,2,FALSE)=Data!E203,COUNTIF(Data!$E$7:E203,Data!E203)=1),1,IF(E203&lt;&gt;E202,"",B202+1)),"")</f>
        <v/>
      </c>
      <c r="C203" s="5" t="s">
        <v>731</v>
      </c>
      <c r="D203" s="5" t="s">
        <v>879</v>
      </c>
      <c r="E203" s="6" t="s">
        <v>298</v>
      </c>
      <c r="F203" s="54"/>
      <c r="G203" s="54" t="s">
        <v>1264</v>
      </c>
      <c r="H203" s="59" t="s">
        <v>325</v>
      </c>
      <c r="I203" s="59" t="str">
        <f t="shared" si="35"/>
        <v>M</v>
      </c>
      <c r="J203" s="56">
        <f t="shared" si="36"/>
        <v>35687</v>
      </c>
      <c r="K203" s="6" t="str">
        <f t="shared" si="37"/>
        <v>M</v>
      </c>
      <c r="L203" s="6" t="str">
        <f t="shared" si="38"/>
        <v/>
      </c>
      <c r="M203" s="6" t="str">
        <f t="shared" si="39"/>
        <v/>
      </c>
      <c r="P203" s="37"/>
      <c r="Q203" s="37"/>
      <c r="R203" s="37"/>
    </row>
    <row r="204" spans="1:18" x14ac:dyDescent="0.25">
      <c r="A204"/>
      <c r="B204" t="str">
        <f>IFERROR(IF(AND(VLOOKUP('Entry Form'!$C$11,Data!$N$7:$O$47,2,FALSE)=Data!E204,COUNTIF(Data!$E$7:E204,Data!E204)=1),1,IF(E204&lt;&gt;E203,"",B203+1)),"")</f>
        <v/>
      </c>
      <c r="C204" s="5" t="s">
        <v>749</v>
      </c>
      <c r="D204" s="5" t="s">
        <v>355</v>
      </c>
      <c r="E204" s="6" t="s">
        <v>298</v>
      </c>
      <c r="F204" s="54" t="s">
        <v>1264</v>
      </c>
      <c r="G204" s="54"/>
      <c r="H204" s="55" t="s">
        <v>378</v>
      </c>
      <c r="I204" s="59" t="str">
        <f t="shared" si="35"/>
        <v>M</v>
      </c>
      <c r="J204" s="56">
        <f t="shared" si="36"/>
        <v>37463</v>
      </c>
      <c r="K204" s="6" t="str">
        <f t="shared" si="37"/>
        <v>M</v>
      </c>
      <c r="L204" s="6" t="str">
        <f t="shared" si="38"/>
        <v/>
      </c>
      <c r="M204" s="6" t="str">
        <f t="shared" si="39"/>
        <v/>
      </c>
      <c r="P204" s="37"/>
      <c r="Q204" s="37"/>
      <c r="R204" s="37"/>
    </row>
    <row r="205" spans="1:18" x14ac:dyDescent="0.25">
      <c r="A205"/>
      <c r="B205" t="str">
        <f>IFERROR(IF(AND(VLOOKUP('Entry Form'!$C$11,Data!$N$7:$O$47,2,FALSE)=Data!E205,COUNTIF(Data!$E$7:E205,Data!E205)=1),1,IF(E205&lt;&gt;E204,"",B204+1)),"")</f>
        <v/>
      </c>
      <c r="C205" s="5" t="s">
        <v>750</v>
      </c>
      <c r="D205" s="5" t="s">
        <v>356</v>
      </c>
      <c r="E205" s="6" t="s">
        <v>298</v>
      </c>
      <c r="F205" s="54" t="s">
        <v>1264</v>
      </c>
      <c r="G205" s="54"/>
      <c r="H205" s="55" t="s">
        <v>379</v>
      </c>
      <c r="I205" s="59" t="str">
        <f t="shared" si="35"/>
        <v>W</v>
      </c>
      <c r="J205" s="56">
        <f t="shared" si="36"/>
        <v>36251</v>
      </c>
      <c r="K205" s="6" t="str">
        <f t="shared" si="37"/>
        <v>W</v>
      </c>
      <c r="L205" s="6" t="str">
        <f t="shared" si="38"/>
        <v/>
      </c>
      <c r="M205" s="6" t="str">
        <f t="shared" si="39"/>
        <v/>
      </c>
      <c r="P205" s="37"/>
      <c r="Q205" s="37"/>
      <c r="R205" s="37"/>
    </row>
    <row r="206" spans="1:18" x14ac:dyDescent="0.25">
      <c r="A206"/>
      <c r="B206" t="str">
        <f>IFERROR(IF(AND(VLOOKUP('Entry Form'!$C$11,Data!$N$7:$O$47,2,FALSE)=Data!E206,COUNTIF(Data!$E$7:E206,Data!E206)=1),1,IF(E206&lt;&gt;E205,"",B205+1)),"")</f>
        <v/>
      </c>
      <c r="C206" s="5" t="s">
        <v>732</v>
      </c>
      <c r="D206" s="5" t="s">
        <v>12</v>
      </c>
      <c r="E206" s="6" t="s">
        <v>298</v>
      </c>
      <c r="F206" s="54"/>
      <c r="G206" s="54" t="s">
        <v>1264</v>
      </c>
      <c r="H206" s="55" t="s">
        <v>326</v>
      </c>
      <c r="I206" s="59" t="str">
        <f t="shared" si="35"/>
        <v>M</v>
      </c>
      <c r="J206" s="56">
        <f t="shared" si="36"/>
        <v>33976</v>
      </c>
      <c r="K206" s="6" t="str">
        <f t="shared" si="37"/>
        <v>M</v>
      </c>
      <c r="L206" s="6" t="str">
        <f t="shared" si="38"/>
        <v/>
      </c>
      <c r="M206" s="6" t="str">
        <f t="shared" si="39"/>
        <v/>
      </c>
      <c r="P206" s="37"/>
      <c r="Q206" s="37"/>
      <c r="R206" s="37"/>
    </row>
    <row r="207" spans="1:18" x14ac:dyDescent="0.25">
      <c r="A207"/>
      <c r="B207" t="str">
        <f>IFERROR(IF(AND(VLOOKUP('Entry Form'!$C$11,Data!$N$7:$O$47,2,FALSE)=Data!E207,COUNTIF(Data!$E$7:E207,Data!E207)=1),1,IF(E207&lt;&gt;E206,"",B206+1)),"")</f>
        <v/>
      </c>
      <c r="C207" s="5" t="s">
        <v>733</v>
      </c>
      <c r="D207" s="5" t="s">
        <v>300</v>
      </c>
      <c r="E207" s="6" t="s">
        <v>298</v>
      </c>
      <c r="F207" s="54"/>
      <c r="G207" s="54" t="s">
        <v>1264</v>
      </c>
      <c r="H207" s="59" t="s">
        <v>327</v>
      </c>
      <c r="I207" s="59" t="str">
        <f t="shared" si="35"/>
        <v>M</v>
      </c>
      <c r="J207" s="56">
        <f t="shared" si="36"/>
        <v>27228</v>
      </c>
      <c r="K207" s="6" t="str">
        <f t="shared" si="37"/>
        <v>M</v>
      </c>
      <c r="L207" s="6" t="str">
        <f t="shared" si="38"/>
        <v>SM</v>
      </c>
      <c r="M207" s="6" t="str">
        <f t="shared" si="39"/>
        <v/>
      </c>
      <c r="P207" s="37"/>
      <c r="Q207" s="37"/>
      <c r="R207" s="37"/>
    </row>
    <row r="208" spans="1:18" x14ac:dyDescent="0.25">
      <c r="A208"/>
      <c r="B208" t="str">
        <f>IFERROR(IF(AND(VLOOKUP('Entry Form'!$C$11,Data!$N$7:$O$47,2,FALSE)=Data!E208,COUNTIF(Data!$E$7:E208,Data!E208)=1),1,IF(E208&lt;&gt;E207,"",B207+1)),"")</f>
        <v/>
      </c>
      <c r="C208" s="5" t="s">
        <v>751</v>
      </c>
      <c r="D208" s="5" t="s">
        <v>357</v>
      </c>
      <c r="E208" s="6" t="s">
        <v>298</v>
      </c>
      <c r="F208" s="54" t="s">
        <v>1264</v>
      </c>
      <c r="G208" s="54"/>
      <c r="H208" s="55" t="s">
        <v>380</v>
      </c>
      <c r="I208" s="59" t="str">
        <f t="shared" si="35"/>
        <v>M</v>
      </c>
      <c r="J208" s="56">
        <f t="shared" si="36"/>
        <v>33615</v>
      </c>
      <c r="K208" s="6" t="str">
        <f t="shared" si="37"/>
        <v>M</v>
      </c>
      <c r="L208" s="6" t="str">
        <f t="shared" si="38"/>
        <v/>
      </c>
      <c r="M208" s="6" t="str">
        <f t="shared" si="39"/>
        <v/>
      </c>
      <c r="P208" s="37"/>
      <c r="Q208" s="37"/>
      <c r="R208" s="37"/>
    </row>
    <row r="209" spans="1:18" x14ac:dyDescent="0.25">
      <c r="A209"/>
      <c r="B209" t="str">
        <f>IFERROR(IF(AND(VLOOKUP('Entry Form'!$C$11,Data!$N$7:$O$47,2,FALSE)=Data!E209,COUNTIF(Data!$E$7:E209,Data!E209)=1),1,IF(E209&lt;&gt;E208,"",B208+1)),"")</f>
        <v/>
      </c>
      <c r="C209" s="5" t="s">
        <v>752</v>
      </c>
      <c r="D209" s="5" t="s">
        <v>358</v>
      </c>
      <c r="E209" s="6" t="s">
        <v>298</v>
      </c>
      <c r="F209" s="54" t="s">
        <v>1264</v>
      </c>
      <c r="G209" s="54"/>
      <c r="H209" s="55" t="s">
        <v>381</v>
      </c>
      <c r="I209" s="59" t="str">
        <f t="shared" si="35"/>
        <v>M</v>
      </c>
      <c r="J209" s="56">
        <f t="shared" si="36"/>
        <v>36680</v>
      </c>
      <c r="K209" s="6" t="str">
        <f t="shared" si="37"/>
        <v>M</v>
      </c>
      <c r="L209" s="6" t="str">
        <f t="shared" si="38"/>
        <v/>
      </c>
      <c r="M209" s="6" t="str">
        <f t="shared" si="39"/>
        <v/>
      </c>
      <c r="P209" s="37"/>
      <c r="Q209" s="37"/>
      <c r="R209" s="37"/>
    </row>
    <row r="210" spans="1:18" x14ac:dyDescent="0.25">
      <c r="A210"/>
      <c r="B210" t="str">
        <f>IFERROR(IF(AND(VLOOKUP('Entry Form'!$C$11,Data!$N$7:$O$47,2,FALSE)=Data!E210,COUNTIF(Data!$E$7:E210,Data!E210)=1),1,IF(E210&lt;&gt;E209,"",B209+1)),"")</f>
        <v/>
      </c>
      <c r="C210" s="5" t="s">
        <v>771</v>
      </c>
      <c r="D210" s="5" t="s">
        <v>374</v>
      </c>
      <c r="E210" s="6" t="s">
        <v>298</v>
      </c>
      <c r="F210" s="54" t="s">
        <v>1264</v>
      </c>
      <c r="G210" s="54"/>
      <c r="H210" s="55" t="s">
        <v>402</v>
      </c>
      <c r="I210" s="59" t="str">
        <f t="shared" si="35"/>
        <v>W</v>
      </c>
      <c r="J210" s="56">
        <f t="shared" si="36"/>
        <v>37600</v>
      </c>
      <c r="K210" s="6" t="str">
        <f t="shared" si="37"/>
        <v>W</v>
      </c>
      <c r="L210" s="6" t="str">
        <f t="shared" si="38"/>
        <v/>
      </c>
      <c r="M210" s="6" t="str">
        <f t="shared" si="39"/>
        <v/>
      </c>
      <c r="P210" s="37"/>
      <c r="Q210" s="37"/>
      <c r="R210" s="37"/>
    </row>
    <row r="211" spans="1:18" x14ac:dyDescent="0.25">
      <c r="A211"/>
      <c r="B211" t="str">
        <f>IFERROR(IF(AND(VLOOKUP('Entry Form'!$C$11,Data!$N$7:$O$47,2,FALSE)=Data!E211,COUNTIF(Data!$E$7:E211,Data!E211)=1),1,IF(E211&lt;&gt;E210,"",B210+1)),"")</f>
        <v/>
      </c>
      <c r="C211" s="5" t="s">
        <v>734</v>
      </c>
      <c r="D211" s="5" t="s">
        <v>301</v>
      </c>
      <c r="E211" s="6" t="s">
        <v>298</v>
      </c>
      <c r="F211" s="54"/>
      <c r="G211" s="54" t="s">
        <v>1264</v>
      </c>
      <c r="H211" s="59" t="s">
        <v>328</v>
      </c>
      <c r="I211" s="59" t="str">
        <f t="shared" si="35"/>
        <v>M</v>
      </c>
      <c r="J211" s="56">
        <f t="shared" si="36"/>
        <v>24767</v>
      </c>
      <c r="K211" s="6" t="str">
        <f t="shared" si="37"/>
        <v>M</v>
      </c>
      <c r="L211" s="6" t="str">
        <f t="shared" si="38"/>
        <v>SM</v>
      </c>
      <c r="M211" s="6" t="str">
        <f t="shared" si="39"/>
        <v/>
      </c>
      <c r="P211" s="37"/>
      <c r="Q211" s="37"/>
      <c r="R211" s="37"/>
    </row>
    <row r="212" spans="1:18" x14ac:dyDescent="0.25">
      <c r="A212"/>
      <c r="B212" t="str">
        <f>IFERROR(IF(AND(VLOOKUP('Entry Form'!$C$11,Data!$N$7:$O$47,2,FALSE)=Data!E212,COUNTIF(Data!$E$7:E212,Data!E212)=1),1,IF(E212&lt;&gt;E211,"",B211+1)),"")</f>
        <v/>
      </c>
      <c r="C212" s="5" t="s">
        <v>753</v>
      </c>
      <c r="D212" s="5" t="s">
        <v>301</v>
      </c>
      <c r="E212" s="6" t="s">
        <v>298</v>
      </c>
      <c r="F212" s="54" t="s">
        <v>1264</v>
      </c>
      <c r="G212" s="54"/>
      <c r="H212" s="59" t="s">
        <v>382</v>
      </c>
      <c r="I212" s="59" t="str">
        <f t="shared" si="35"/>
        <v>M</v>
      </c>
      <c r="J212" s="56">
        <f t="shared" si="36"/>
        <v>26831</v>
      </c>
      <c r="K212" s="6" t="str">
        <f t="shared" si="37"/>
        <v>M</v>
      </c>
      <c r="L212" s="6" t="str">
        <f t="shared" si="38"/>
        <v>SM</v>
      </c>
      <c r="M212" s="6" t="str">
        <f t="shared" si="39"/>
        <v/>
      </c>
      <c r="P212" s="37"/>
      <c r="Q212" s="37"/>
      <c r="R212" s="37"/>
    </row>
    <row r="213" spans="1:18" x14ac:dyDescent="0.25">
      <c r="A213"/>
      <c r="B213" t="str">
        <f>IFERROR(IF(AND(VLOOKUP('Entry Form'!$C$11,Data!$N$7:$O$47,2,FALSE)=Data!E213,COUNTIF(Data!$E$7:E213,Data!E213)=1),1,IF(E213&lt;&gt;E212,"",B212+1)),"")</f>
        <v/>
      </c>
      <c r="C213" s="5" t="s">
        <v>871</v>
      </c>
      <c r="D213" s="5" t="s">
        <v>316</v>
      </c>
      <c r="E213" s="6" t="s">
        <v>298</v>
      </c>
      <c r="F213" s="54"/>
      <c r="G213" s="54" t="s">
        <v>1264</v>
      </c>
      <c r="H213" s="55" t="s">
        <v>346</v>
      </c>
      <c r="I213" s="59" t="str">
        <f t="shared" si="35"/>
        <v>W</v>
      </c>
      <c r="J213" s="56">
        <f t="shared" si="36"/>
        <v>38541</v>
      </c>
      <c r="K213" s="6" t="str">
        <f t="shared" si="37"/>
        <v>W</v>
      </c>
      <c r="L213" s="6" t="str">
        <f t="shared" si="38"/>
        <v>J</v>
      </c>
      <c r="M213" s="6" t="str">
        <f t="shared" si="39"/>
        <v/>
      </c>
      <c r="P213" s="37"/>
      <c r="Q213" s="37"/>
      <c r="R213" s="37"/>
    </row>
    <row r="214" spans="1:18" x14ac:dyDescent="0.25">
      <c r="A214"/>
      <c r="B214" t="str">
        <f>IFERROR(IF(AND(VLOOKUP('Entry Form'!$C$11,Data!$N$7:$O$47,2,FALSE)=Data!E214,COUNTIF(Data!$E$7:E214,Data!E214)=1),1,IF(E214&lt;&gt;E213,"",B213+1)),"")</f>
        <v/>
      </c>
      <c r="C214" s="5" t="s">
        <v>871</v>
      </c>
      <c r="D214" s="5" t="s">
        <v>127</v>
      </c>
      <c r="E214" s="6" t="s">
        <v>298</v>
      </c>
      <c r="F214" s="54"/>
      <c r="G214" s="54" t="s">
        <v>1264</v>
      </c>
      <c r="H214" s="55" t="s">
        <v>344</v>
      </c>
      <c r="I214" s="59" t="str">
        <f t="shared" si="35"/>
        <v>W</v>
      </c>
      <c r="J214" s="56">
        <f t="shared" si="36"/>
        <v>37772</v>
      </c>
      <c r="K214" s="6" t="str">
        <f t="shared" si="37"/>
        <v>W</v>
      </c>
      <c r="L214" s="6" t="str">
        <f t="shared" si="38"/>
        <v/>
      </c>
      <c r="M214" s="6" t="str">
        <f t="shared" si="39"/>
        <v/>
      </c>
      <c r="P214" s="37"/>
      <c r="Q214" s="37"/>
      <c r="R214" s="37"/>
    </row>
    <row r="215" spans="1:18" x14ac:dyDescent="0.25">
      <c r="A215"/>
      <c r="B215" t="str">
        <f>IFERROR(IF(AND(VLOOKUP('Entry Form'!$C$11,Data!$N$7:$O$47,2,FALSE)=Data!E215,COUNTIF(Data!$E$7:E215,Data!E215)=1),1,IF(E215&lt;&gt;E214,"",B214+1)),"")</f>
        <v/>
      </c>
      <c r="C215" s="5" t="s">
        <v>774</v>
      </c>
      <c r="D215" s="5" t="s">
        <v>375</v>
      </c>
      <c r="E215" s="6" t="s">
        <v>298</v>
      </c>
      <c r="F215" s="54" t="s">
        <v>1264</v>
      </c>
      <c r="G215" s="54"/>
      <c r="H215" s="59" t="s">
        <v>405</v>
      </c>
      <c r="I215" s="59" t="str">
        <f t="shared" si="35"/>
        <v>W</v>
      </c>
      <c r="J215" s="56">
        <f t="shared" si="36"/>
        <v>39121</v>
      </c>
      <c r="K215" s="6" t="str">
        <f t="shared" si="37"/>
        <v>W</v>
      </c>
      <c r="L215" s="6" t="str">
        <f t="shared" si="38"/>
        <v>J</v>
      </c>
      <c r="M215" s="6" t="str">
        <f t="shared" si="39"/>
        <v/>
      </c>
      <c r="P215" s="37"/>
      <c r="Q215" s="37"/>
      <c r="R215" s="37"/>
    </row>
    <row r="216" spans="1:18" x14ac:dyDescent="0.25">
      <c r="A216"/>
      <c r="B216" t="str">
        <f>IFERROR(IF(AND(VLOOKUP('Entry Form'!$C$11,Data!$N$7:$O$47,2,FALSE)=Data!E216,COUNTIF(Data!$E$7:E216,Data!E216)=1),1,IF(E216&lt;&gt;E215,"",B215+1)),"")</f>
        <v/>
      </c>
      <c r="C216" s="5" t="s">
        <v>735</v>
      </c>
      <c r="D216" s="5" t="s">
        <v>302</v>
      </c>
      <c r="E216" s="6" t="s">
        <v>298</v>
      </c>
      <c r="F216" s="54"/>
      <c r="G216" s="54" t="s">
        <v>1264</v>
      </c>
      <c r="H216" s="59" t="s">
        <v>329</v>
      </c>
      <c r="I216" s="59" t="str">
        <f t="shared" si="35"/>
        <v>M</v>
      </c>
      <c r="J216" s="56">
        <f t="shared" si="36"/>
        <v>29201</v>
      </c>
      <c r="K216" s="6" t="str">
        <f t="shared" si="37"/>
        <v>M</v>
      </c>
      <c r="L216" s="6" t="str">
        <f t="shared" si="38"/>
        <v/>
      </c>
      <c r="M216" s="6" t="str">
        <f t="shared" si="39"/>
        <v/>
      </c>
      <c r="P216" s="37"/>
      <c r="Q216" s="37"/>
      <c r="R216" s="37"/>
    </row>
    <row r="217" spans="1:18" x14ac:dyDescent="0.25">
      <c r="A217"/>
      <c r="B217" t="str">
        <f>IFERROR(IF(AND(VLOOKUP('Entry Form'!$C$11,Data!$N$7:$O$47,2,FALSE)=Data!E217,COUNTIF(Data!$E$7:E217,Data!E217)=1),1,IF(E217&lt;&gt;E216,"",B216+1)),"")</f>
        <v/>
      </c>
      <c r="C217" t="s">
        <v>1315</v>
      </c>
      <c r="D217" t="s">
        <v>1316</v>
      </c>
      <c r="E217" s="1" t="s">
        <v>298</v>
      </c>
      <c r="F217" s="54"/>
      <c r="G217" s="54" t="s">
        <v>1264</v>
      </c>
      <c r="H217" s="1" t="s">
        <v>1317</v>
      </c>
      <c r="I217" s="59" t="str">
        <f t="shared" si="35"/>
        <v>M</v>
      </c>
      <c r="J217" s="56">
        <f t="shared" si="36"/>
        <v>33130</v>
      </c>
      <c r="K217" s="6" t="str">
        <f t="shared" si="37"/>
        <v>M</v>
      </c>
      <c r="L217" s="6" t="str">
        <f t="shared" si="38"/>
        <v/>
      </c>
      <c r="M217" s="6" t="str">
        <f t="shared" si="39"/>
        <v/>
      </c>
      <c r="P217" s="37"/>
      <c r="Q217" s="37"/>
      <c r="R217" s="37"/>
    </row>
    <row r="218" spans="1:18" x14ac:dyDescent="0.25">
      <c r="A218"/>
      <c r="B218" t="str">
        <f>IFERROR(IF(AND(VLOOKUP('Entry Form'!$C$11,Data!$N$7:$O$47,2,FALSE)=Data!E218,COUNTIF(Data!$E$7:E218,Data!E218)=1),1,IF(E218&lt;&gt;E217,"",B217+1)),"")</f>
        <v/>
      </c>
      <c r="C218" s="5" t="s">
        <v>1138</v>
      </c>
      <c r="D218" s="5" t="s">
        <v>955</v>
      </c>
      <c r="E218" s="6" t="s">
        <v>298</v>
      </c>
      <c r="F218" s="54" t="s">
        <v>1264</v>
      </c>
      <c r="G218" s="54"/>
      <c r="H218" s="55" t="s">
        <v>1043</v>
      </c>
      <c r="I218" s="59" t="str">
        <f t="shared" si="35"/>
        <v>M</v>
      </c>
      <c r="J218" s="56">
        <f t="shared" si="36"/>
        <v>39446</v>
      </c>
      <c r="K218" s="6" t="str">
        <f t="shared" si="37"/>
        <v>M</v>
      </c>
      <c r="L218" s="6" t="str">
        <f t="shared" si="38"/>
        <v>J</v>
      </c>
      <c r="M218" s="6" t="str">
        <f t="shared" si="39"/>
        <v/>
      </c>
      <c r="P218" s="37"/>
      <c r="Q218" s="37"/>
      <c r="R218" s="37"/>
    </row>
    <row r="219" spans="1:18" x14ac:dyDescent="0.25">
      <c r="A219"/>
      <c r="B219" t="str">
        <f>IFERROR(IF(AND(VLOOKUP('Entry Form'!$C$11,Data!$N$7:$O$47,2,FALSE)=Data!E219,COUNTIF(Data!$E$7:E219,Data!E219)=1),1,IF(E219&lt;&gt;E218,"",B218+1)),"")</f>
        <v/>
      </c>
      <c r="C219" s="5" t="s">
        <v>736</v>
      </c>
      <c r="D219" s="5" t="s">
        <v>303</v>
      </c>
      <c r="E219" s="6" t="s">
        <v>298</v>
      </c>
      <c r="F219" s="54"/>
      <c r="G219" s="54" t="s">
        <v>1264</v>
      </c>
      <c r="H219" s="59" t="s">
        <v>330</v>
      </c>
      <c r="I219" s="59" t="str">
        <f t="shared" si="35"/>
        <v>M</v>
      </c>
      <c r="J219" s="56">
        <f t="shared" si="36"/>
        <v>19475</v>
      </c>
      <c r="K219" s="6" t="str">
        <f t="shared" si="37"/>
        <v>M</v>
      </c>
      <c r="L219" s="6" t="str">
        <f t="shared" si="38"/>
        <v>SM</v>
      </c>
      <c r="M219" s="6" t="str">
        <f t="shared" si="39"/>
        <v/>
      </c>
      <c r="P219" s="37"/>
      <c r="Q219" s="37"/>
      <c r="R219" s="37"/>
    </row>
    <row r="220" spans="1:18" x14ac:dyDescent="0.25">
      <c r="A220"/>
      <c r="B220" t="str">
        <f>IFERROR(IF(AND(VLOOKUP('Entry Form'!$C$11,Data!$N$7:$O$47,2,FALSE)=Data!E220,COUNTIF(Data!$E$7:E220,Data!E220)=1),1,IF(E220&lt;&gt;E219,"",B219+1)),"")</f>
        <v/>
      </c>
      <c r="C220" s="5" t="s">
        <v>754</v>
      </c>
      <c r="D220" s="5" t="s">
        <v>12</v>
      </c>
      <c r="E220" s="6" t="s">
        <v>298</v>
      </c>
      <c r="F220" s="54" t="s">
        <v>1264</v>
      </c>
      <c r="G220" s="54"/>
      <c r="H220" s="59" t="s">
        <v>383</v>
      </c>
      <c r="I220" s="59" t="str">
        <f t="shared" si="35"/>
        <v>M</v>
      </c>
      <c r="J220" s="56">
        <f t="shared" si="36"/>
        <v>36529</v>
      </c>
      <c r="K220" s="6" t="str">
        <f t="shared" si="37"/>
        <v>M</v>
      </c>
      <c r="L220" s="6" t="str">
        <f t="shared" si="38"/>
        <v/>
      </c>
      <c r="M220" s="6" t="str">
        <f t="shared" si="39"/>
        <v/>
      </c>
      <c r="P220" s="37"/>
      <c r="Q220" s="37"/>
      <c r="R220" s="37"/>
    </row>
    <row r="221" spans="1:18" x14ac:dyDescent="0.25">
      <c r="A221"/>
      <c r="B221" t="str">
        <f>IFERROR(IF(AND(VLOOKUP('Entry Form'!$C$11,Data!$N$7:$O$47,2,FALSE)=Data!E221,COUNTIF(Data!$E$7:E221,Data!E221)=1),1,IF(E221&lt;&gt;E220,"",B220+1)),"")</f>
        <v/>
      </c>
      <c r="C221" s="5" t="s">
        <v>876</v>
      </c>
      <c r="D221" s="5" t="s">
        <v>317</v>
      </c>
      <c r="E221" s="6" t="s">
        <v>298</v>
      </c>
      <c r="F221" s="54"/>
      <c r="G221" s="54" t="s">
        <v>1264</v>
      </c>
      <c r="H221" s="55" t="s">
        <v>347</v>
      </c>
      <c r="I221" s="59" t="str">
        <f t="shared" si="35"/>
        <v>W</v>
      </c>
      <c r="J221" s="56">
        <f t="shared" si="36"/>
        <v>38932</v>
      </c>
      <c r="K221" s="6" t="str">
        <f t="shared" si="37"/>
        <v>W</v>
      </c>
      <c r="L221" s="6" t="str">
        <f t="shared" si="38"/>
        <v>J</v>
      </c>
      <c r="M221" s="6" t="str">
        <f t="shared" si="39"/>
        <v/>
      </c>
      <c r="P221" s="37"/>
      <c r="Q221" s="37"/>
      <c r="R221" s="37"/>
    </row>
    <row r="222" spans="1:18" x14ac:dyDescent="0.25">
      <c r="A222"/>
      <c r="B222" t="str">
        <f>IFERROR(IF(AND(VLOOKUP('Entry Form'!$C$11,Data!$N$7:$O$47,2,FALSE)=Data!E222,COUNTIF(Data!$E$7:E222,Data!E222)=1),1,IF(E222&lt;&gt;E221,"",B221+1)),"")</f>
        <v/>
      </c>
      <c r="C222" s="5" t="s">
        <v>766</v>
      </c>
      <c r="D222" s="5" t="s">
        <v>10</v>
      </c>
      <c r="E222" s="6" t="s">
        <v>298</v>
      </c>
      <c r="F222" s="54" t="s">
        <v>1264</v>
      </c>
      <c r="G222" s="54"/>
      <c r="H222" s="59" t="s">
        <v>397</v>
      </c>
      <c r="I222" s="59" t="str">
        <f t="shared" si="35"/>
        <v>M</v>
      </c>
      <c r="J222" s="56">
        <f t="shared" si="36"/>
        <v>33133</v>
      </c>
      <c r="K222" s="6" t="str">
        <f t="shared" si="37"/>
        <v>M</v>
      </c>
      <c r="L222" s="6" t="str">
        <f t="shared" si="38"/>
        <v/>
      </c>
      <c r="M222" s="6" t="str">
        <f t="shared" si="39"/>
        <v/>
      </c>
      <c r="P222" s="37"/>
      <c r="Q222" s="37"/>
      <c r="R222" s="37"/>
    </row>
    <row r="223" spans="1:18" x14ac:dyDescent="0.25">
      <c r="A223"/>
      <c r="B223" t="str">
        <f>IFERROR(IF(AND(VLOOKUP('Entry Form'!$C$11,Data!$N$7:$O$47,2,FALSE)=Data!E223,COUNTIF(Data!$E$7:E223,Data!E223)=1),1,IF(E223&lt;&gt;E222,"",B222+1)),"")</f>
        <v/>
      </c>
      <c r="C223" s="5" t="s">
        <v>747</v>
      </c>
      <c r="D223" s="5" t="s">
        <v>320</v>
      </c>
      <c r="E223" s="6" t="s">
        <v>298</v>
      </c>
      <c r="F223" s="54"/>
      <c r="G223" s="54" t="s">
        <v>1264</v>
      </c>
      <c r="H223" s="55" t="s">
        <v>350</v>
      </c>
      <c r="I223" s="59" t="str">
        <f t="shared" si="35"/>
        <v>M</v>
      </c>
      <c r="J223" s="56">
        <f t="shared" si="36"/>
        <v>37365</v>
      </c>
      <c r="K223" s="6" t="str">
        <f t="shared" si="37"/>
        <v>M</v>
      </c>
      <c r="L223" s="6" t="str">
        <f t="shared" si="38"/>
        <v/>
      </c>
      <c r="M223" s="6" t="str">
        <f t="shared" si="39"/>
        <v/>
      </c>
      <c r="P223" s="37"/>
      <c r="Q223" s="37"/>
      <c r="R223" s="37"/>
    </row>
    <row r="224" spans="1:18" x14ac:dyDescent="0.25">
      <c r="A224"/>
      <c r="B224" t="str">
        <f>IFERROR(IF(AND(VLOOKUP('Entry Form'!$C$11,Data!$N$7:$O$47,2,FALSE)=Data!E224,COUNTIF(Data!$E$7:E224,Data!E224)=1),1,IF(E224&lt;&gt;E223,"",B223+1)),"")</f>
        <v/>
      </c>
      <c r="C224" s="5" t="s">
        <v>872</v>
      </c>
      <c r="D224" s="5" t="s">
        <v>321</v>
      </c>
      <c r="E224" s="6" t="s">
        <v>298</v>
      </c>
      <c r="F224" s="54"/>
      <c r="G224" s="54" t="s">
        <v>1264</v>
      </c>
      <c r="H224" s="55" t="s">
        <v>351</v>
      </c>
      <c r="I224" s="59" t="str">
        <f t="shared" si="35"/>
        <v>M</v>
      </c>
      <c r="J224" s="56">
        <f t="shared" si="36"/>
        <v>39535</v>
      </c>
      <c r="K224" s="6" t="str">
        <f t="shared" si="37"/>
        <v>M</v>
      </c>
      <c r="L224" s="6" t="str">
        <f t="shared" si="38"/>
        <v>J</v>
      </c>
      <c r="M224" s="6" t="str">
        <f t="shared" si="39"/>
        <v/>
      </c>
      <c r="P224" s="37"/>
      <c r="Q224" s="37"/>
      <c r="R224" s="37"/>
    </row>
    <row r="225" spans="1:18" x14ac:dyDescent="0.25">
      <c r="A225"/>
      <c r="B225" t="str">
        <f>IFERROR(IF(AND(VLOOKUP('Entry Form'!$C$11,Data!$N$7:$O$47,2,FALSE)=Data!E225,COUNTIF(Data!$E$7:E225,Data!E225)=1),1,IF(E225&lt;&gt;E224,"",B224+1)),"")</f>
        <v/>
      </c>
      <c r="C225" s="5" t="s">
        <v>755</v>
      </c>
      <c r="D225" s="5" t="s">
        <v>359</v>
      </c>
      <c r="E225" s="6" t="s">
        <v>298</v>
      </c>
      <c r="F225" s="54" t="s">
        <v>1264</v>
      </c>
      <c r="G225" s="54"/>
      <c r="H225" s="59" t="s">
        <v>384</v>
      </c>
      <c r="I225" s="59" t="str">
        <f t="shared" si="35"/>
        <v>M</v>
      </c>
      <c r="J225" s="56">
        <f t="shared" si="36"/>
        <v>36671</v>
      </c>
      <c r="K225" s="6" t="str">
        <f t="shared" si="37"/>
        <v>M</v>
      </c>
      <c r="L225" s="6" t="str">
        <f t="shared" si="38"/>
        <v/>
      </c>
      <c r="M225" s="6" t="str">
        <f t="shared" si="39"/>
        <v/>
      </c>
      <c r="P225" s="37"/>
      <c r="Q225" s="37"/>
      <c r="R225" s="37"/>
    </row>
    <row r="226" spans="1:18" x14ac:dyDescent="0.25">
      <c r="A226"/>
      <c r="B226" t="str">
        <f>IFERROR(IF(AND(VLOOKUP('Entry Form'!$C$11,Data!$N$7:$O$47,2,FALSE)=Data!E226,COUNTIF(Data!$E$7:E226,Data!E226)=1),1,IF(E226&lt;&gt;E225,"",B225+1)),"")</f>
        <v/>
      </c>
      <c r="C226" s="5" t="s">
        <v>737</v>
      </c>
      <c r="D226" s="5" t="s">
        <v>304</v>
      </c>
      <c r="E226" s="6" t="s">
        <v>298</v>
      </c>
      <c r="F226" s="54"/>
      <c r="G226" s="54" t="s">
        <v>1264</v>
      </c>
      <c r="H226" s="55" t="s">
        <v>331</v>
      </c>
      <c r="I226" s="59" t="str">
        <f t="shared" si="35"/>
        <v>W</v>
      </c>
      <c r="J226" s="56">
        <f t="shared" si="36"/>
        <v>36028</v>
      </c>
      <c r="K226" s="6" t="str">
        <f t="shared" si="37"/>
        <v>W</v>
      </c>
      <c r="L226" s="6" t="str">
        <f t="shared" si="38"/>
        <v/>
      </c>
      <c r="M226" s="6" t="str">
        <f t="shared" si="39"/>
        <v/>
      </c>
      <c r="P226" s="37"/>
      <c r="Q226" s="37"/>
      <c r="R226" s="37"/>
    </row>
    <row r="227" spans="1:18" x14ac:dyDescent="0.25">
      <c r="A227"/>
      <c r="B227" t="str">
        <f>IFERROR(IF(AND(VLOOKUP('Entry Form'!$C$11,Data!$N$7:$O$47,2,FALSE)=Data!E227,COUNTIF(Data!$E$7:E227,Data!E227)=1),1,IF(E227&lt;&gt;E226,"",B226+1)),"")</f>
        <v/>
      </c>
      <c r="C227" s="5" t="s">
        <v>885</v>
      </c>
      <c r="D227" s="5" t="s">
        <v>880</v>
      </c>
      <c r="E227" s="6" t="s">
        <v>298</v>
      </c>
      <c r="F227" s="54"/>
      <c r="G227" s="54" t="s">
        <v>1264</v>
      </c>
      <c r="H227" s="55" t="s">
        <v>345</v>
      </c>
      <c r="I227" s="59" t="str">
        <f t="shared" si="35"/>
        <v>M</v>
      </c>
      <c r="J227" s="56">
        <f t="shared" si="36"/>
        <v>38944</v>
      </c>
      <c r="K227" s="6" t="str">
        <f t="shared" si="37"/>
        <v>M</v>
      </c>
      <c r="L227" s="6" t="str">
        <f t="shared" si="38"/>
        <v>J</v>
      </c>
      <c r="M227" s="6" t="str">
        <f t="shared" si="39"/>
        <v/>
      </c>
      <c r="P227" s="37"/>
      <c r="Q227" s="37"/>
      <c r="R227" s="37"/>
    </row>
    <row r="228" spans="1:18" x14ac:dyDescent="0.25">
      <c r="A228"/>
      <c r="B228" t="str">
        <f>IFERROR(IF(AND(VLOOKUP('Entry Form'!$C$11,Data!$N$7:$O$47,2,FALSE)=Data!E228,COUNTIF(Data!$E$7:E228,Data!E228)=1),1,IF(E228&lt;&gt;E227,"",B227+1)),"")</f>
        <v/>
      </c>
      <c r="C228" s="5" t="s">
        <v>756</v>
      </c>
      <c r="D228" s="5" t="s">
        <v>360</v>
      </c>
      <c r="E228" s="6" t="s">
        <v>298</v>
      </c>
      <c r="F228" s="54" t="s">
        <v>1264</v>
      </c>
      <c r="G228" s="54"/>
      <c r="H228" s="55" t="s">
        <v>385</v>
      </c>
      <c r="I228" s="59" t="str">
        <f t="shared" si="35"/>
        <v>M</v>
      </c>
      <c r="J228" s="56">
        <f t="shared" si="36"/>
        <v>37422</v>
      </c>
      <c r="K228" s="6" t="str">
        <f t="shared" si="37"/>
        <v>M</v>
      </c>
      <c r="L228" s="6" t="str">
        <f t="shared" si="38"/>
        <v/>
      </c>
      <c r="M228" s="6" t="str">
        <f t="shared" si="39"/>
        <v/>
      </c>
      <c r="P228" s="37"/>
      <c r="Q228" s="37"/>
      <c r="R228" s="37"/>
    </row>
    <row r="229" spans="1:18" x14ac:dyDescent="0.25">
      <c r="A229"/>
      <c r="B229" t="str">
        <f>IFERROR(IF(AND(VLOOKUP('Entry Form'!$C$11,Data!$N$7:$O$47,2,FALSE)=Data!E229,COUNTIF(Data!$E$7:E229,Data!E229)=1),1,IF(E229&lt;&gt;E228,"",B228+1)),"")</f>
        <v/>
      </c>
      <c r="C229" s="5" t="s">
        <v>748</v>
      </c>
      <c r="D229" s="5" t="s">
        <v>354</v>
      </c>
      <c r="E229" s="6" t="s">
        <v>298</v>
      </c>
      <c r="F229" s="54" t="s">
        <v>1264</v>
      </c>
      <c r="G229" s="54"/>
      <c r="H229" s="55" t="s">
        <v>377</v>
      </c>
      <c r="I229" s="59" t="str">
        <f t="shared" si="35"/>
        <v>W</v>
      </c>
      <c r="J229" s="56">
        <f t="shared" si="36"/>
        <v>37413</v>
      </c>
      <c r="K229" s="6" t="str">
        <f t="shared" si="37"/>
        <v>W</v>
      </c>
      <c r="L229" s="6" t="str">
        <f t="shared" si="38"/>
        <v/>
      </c>
      <c r="M229" s="6" t="str">
        <f t="shared" si="39"/>
        <v/>
      </c>
      <c r="P229" s="37"/>
      <c r="Q229" s="37"/>
      <c r="R229" s="37"/>
    </row>
    <row r="230" spans="1:18" x14ac:dyDescent="0.25">
      <c r="A230"/>
      <c r="B230" t="str">
        <f>IFERROR(IF(AND(VLOOKUP('Entry Form'!$C$11,Data!$N$7:$O$47,2,FALSE)=Data!E230,COUNTIF(Data!$E$7:E230,Data!E230)=1),1,IF(E230&lt;&gt;E229,"",B229+1)),"")</f>
        <v/>
      </c>
      <c r="C230" s="5" t="s">
        <v>748</v>
      </c>
      <c r="D230" s="5" t="s">
        <v>361</v>
      </c>
      <c r="E230" s="6" t="s">
        <v>298</v>
      </c>
      <c r="F230" s="54" t="s">
        <v>1264</v>
      </c>
      <c r="G230" s="54"/>
      <c r="H230" s="55" t="s">
        <v>386</v>
      </c>
      <c r="I230" s="59" t="str">
        <f t="shared" si="35"/>
        <v>M</v>
      </c>
      <c r="J230" s="56">
        <f t="shared" si="36"/>
        <v>32053</v>
      </c>
      <c r="K230" s="6" t="str">
        <f t="shared" si="37"/>
        <v>M</v>
      </c>
      <c r="L230" s="6" t="str">
        <f t="shared" si="38"/>
        <v/>
      </c>
      <c r="M230" s="6" t="str">
        <f t="shared" si="39"/>
        <v/>
      </c>
      <c r="P230" s="37"/>
      <c r="Q230" s="37"/>
      <c r="R230" s="37"/>
    </row>
    <row r="231" spans="1:18" x14ac:dyDescent="0.25">
      <c r="A231"/>
      <c r="B231" t="str">
        <f>IFERROR(IF(AND(VLOOKUP('Entry Form'!$C$11,Data!$N$7:$O$47,2,FALSE)=Data!E231,COUNTIF(Data!$E$7:E231,Data!E231)=1),1,IF(E231&lt;&gt;E230,"",B230+1)),"")</f>
        <v/>
      </c>
      <c r="C231" s="5" t="s">
        <v>748</v>
      </c>
      <c r="D231" s="5" t="s">
        <v>362</v>
      </c>
      <c r="E231" s="6" t="s">
        <v>298</v>
      </c>
      <c r="F231" s="54" t="s">
        <v>1264</v>
      </c>
      <c r="G231" s="54"/>
      <c r="H231" s="59" t="s">
        <v>387</v>
      </c>
      <c r="I231" s="59" t="str">
        <f t="shared" si="35"/>
        <v>M</v>
      </c>
      <c r="J231" s="56">
        <f t="shared" si="36"/>
        <v>28843</v>
      </c>
      <c r="K231" s="6" t="str">
        <f t="shared" si="37"/>
        <v>M</v>
      </c>
      <c r="L231" s="6" t="str">
        <f t="shared" si="38"/>
        <v/>
      </c>
      <c r="M231" s="6" t="str">
        <f t="shared" si="39"/>
        <v/>
      </c>
      <c r="P231" s="37"/>
      <c r="Q231" s="37"/>
      <c r="R231" s="37"/>
    </row>
    <row r="232" spans="1:18" x14ac:dyDescent="0.25">
      <c r="A232"/>
      <c r="B232" t="str">
        <f>IFERROR(IF(AND(VLOOKUP('Entry Form'!$C$11,Data!$N$7:$O$47,2,FALSE)=Data!E232,COUNTIF(Data!$E$7:E232,Data!E232)=1),1,IF(E232&lt;&gt;E231,"",B231+1)),"")</f>
        <v/>
      </c>
      <c r="C232" s="5" t="s">
        <v>757</v>
      </c>
      <c r="D232" s="5" t="s">
        <v>363</v>
      </c>
      <c r="E232" s="6" t="s">
        <v>298</v>
      </c>
      <c r="F232" s="54" t="s">
        <v>1264</v>
      </c>
      <c r="G232" s="54"/>
      <c r="H232" s="55" t="s">
        <v>388</v>
      </c>
      <c r="I232" s="59" t="str">
        <f t="shared" si="35"/>
        <v>W</v>
      </c>
      <c r="J232" s="56">
        <f t="shared" si="36"/>
        <v>34263</v>
      </c>
      <c r="K232" s="6" t="str">
        <f t="shared" si="37"/>
        <v>W</v>
      </c>
      <c r="L232" s="6" t="str">
        <f t="shared" si="38"/>
        <v/>
      </c>
      <c r="M232" s="6" t="str">
        <f t="shared" si="39"/>
        <v/>
      </c>
      <c r="P232" s="37"/>
      <c r="Q232" s="37"/>
      <c r="R232" s="37"/>
    </row>
    <row r="233" spans="1:18" x14ac:dyDescent="0.25">
      <c r="A233"/>
      <c r="B233" t="str">
        <f>IFERROR(IF(AND(VLOOKUP('Entry Form'!$C$11,Data!$N$7:$O$47,2,FALSE)=Data!E233,COUNTIF(Data!$E$7:E233,Data!E233)=1),1,IF(E233&lt;&gt;E232,"",B232+1)),"")</f>
        <v/>
      </c>
      <c r="C233" s="5" t="s">
        <v>738</v>
      </c>
      <c r="D233" s="5" t="s">
        <v>305</v>
      </c>
      <c r="E233" s="6" t="s">
        <v>298</v>
      </c>
      <c r="F233" s="54"/>
      <c r="G233" s="54" t="s">
        <v>1264</v>
      </c>
      <c r="H233" s="55" t="s">
        <v>332</v>
      </c>
      <c r="I233" s="59" t="str">
        <f t="shared" si="35"/>
        <v>M</v>
      </c>
      <c r="J233" s="56">
        <f t="shared" si="36"/>
        <v>33031</v>
      </c>
      <c r="K233" s="6" t="str">
        <f t="shared" si="37"/>
        <v>M</v>
      </c>
      <c r="L233" s="6" t="str">
        <f t="shared" si="38"/>
        <v/>
      </c>
      <c r="M233" s="6" t="str">
        <f t="shared" si="39"/>
        <v/>
      </c>
      <c r="P233" s="37"/>
      <c r="Q233" s="37"/>
      <c r="R233" s="37"/>
    </row>
    <row r="234" spans="1:18" x14ac:dyDescent="0.25">
      <c r="A234"/>
      <c r="B234" t="str">
        <f>IFERROR(IF(AND(VLOOKUP('Entry Form'!$C$11,Data!$N$7:$O$47,2,FALSE)=Data!E234,COUNTIF(Data!$E$7:E234,Data!E234)=1),1,IF(E234&lt;&gt;E233,"",B233+1)),"")</f>
        <v/>
      </c>
      <c r="C234" s="5" t="s">
        <v>738</v>
      </c>
      <c r="D234" s="5" t="s">
        <v>306</v>
      </c>
      <c r="E234" s="6" t="s">
        <v>298</v>
      </c>
      <c r="F234" s="54"/>
      <c r="G234" s="54" t="s">
        <v>1264</v>
      </c>
      <c r="H234" s="55" t="s">
        <v>333</v>
      </c>
      <c r="I234" s="59" t="str">
        <f t="shared" si="35"/>
        <v>W</v>
      </c>
      <c r="J234" s="56">
        <f t="shared" si="36"/>
        <v>32107</v>
      </c>
      <c r="K234" s="6" t="str">
        <f t="shared" si="37"/>
        <v>W</v>
      </c>
      <c r="L234" s="6" t="str">
        <f t="shared" si="38"/>
        <v/>
      </c>
      <c r="M234" s="6" t="str">
        <f t="shared" si="39"/>
        <v/>
      </c>
      <c r="P234" s="37"/>
      <c r="Q234" s="37"/>
      <c r="R234" s="37"/>
    </row>
    <row r="235" spans="1:18" x14ac:dyDescent="0.25">
      <c r="A235"/>
      <c r="B235" t="str">
        <f>IFERROR(IF(AND(VLOOKUP('Entry Form'!$C$11,Data!$N$7:$O$47,2,FALSE)=Data!E235,COUNTIF(Data!$E$7:E235,Data!E235)=1),1,IF(E235&lt;&gt;E234,"",B234+1)),"")</f>
        <v/>
      </c>
      <c r="C235" s="5" t="s">
        <v>738</v>
      </c>
      <c r="D235" s="5" t="s">
        <v>77</v>
      </c>
      <c r="E235" s="6" t="s">
        <v>298</v>
      </c>
      <c r="F235" s="54"/>
      <c r="G235" s="54" t="s">
        <v>1264</v>
      </c>
      <c r="H235" s="55" t="s">
        <v>334</v>
      </c>
      <c r="I235" s="59" t="str">
        <f t="shared" si="35"/>
        <v>M</v>
      </c>
      <c r="J235" s="56">
        <f t="shared" si="36"/>
        <v>19525</v>
      </c>
      <c r="K235" s="6" t="str">
        <f t="shared" si="37"/>
        <v>M</v>
      </c>
      <c r="L235" s="6" t="str">
        <f t="shared" si="38"/>
        <v>SM</v>
      </c>
      <c r="M235" s="6" t="str">
        <f t="shared" si="39"/>
        <v/>
      </c>
      <c r="P235" s="37"/>
      <c r="Q235" s="37"/>
      <c r="R235" s="37"/>
    </row>
    <row r="236" spans="1:18" x14ac:dyDescent="0.25">
      <c r="A236"/>
      <c r="B236" t="str">
        <f>IFERROR(IF(AND(VLOOKUP('Entry Form'!$C$11,Data!$N$7:$O$47,2,FALSE)=Data!E236,COUNTIF(Data!$E$7:E236,Data!E236)=1),1,IF(E236&lt;&gt;E235,"",B235+1)),"")</f>
        <v/>
      </c>
      <c r="C236" s="5" t="s">
        <v>767</v>
      </c>
      <c r="D236" s="5" t="s">
        <v>370</v>
      </c>
      <c r="E236" s="6" t="s">
        <v>298</v>
      </c>
      <c r="F236" s="54" t="s">
        <v>1264</v>
      </c>
      <c r="G236" s="54"/>
      <c r="H236" s="59" t="s">
        <v>398</v>
      </c>
      <c r="I236" s="59" t="str">
        <f t="shared" si="35"/>
        <v>W</v>
      </c>
      <c r="J236" s="56">
        <f t="shared" si="36"/>
        <v>36726</v>
      </c>
      <c r="K236" s="6" t="str">
        <f t="shared" si="37"/>
        <v>W</v>
      </c>
      <c r="L236" s="6" t="str">
        <f t="shared" si="38"/>
        <v/>
      </c>
      <c r="M236" s="6" t="str">
        <f t="shared" si="39"/>
        <v/>
      </c>
      <c r="P236" s="37"/>
      <c r="Q236" s="37"/>
      <c r="R236" s="37"/>
    </row>
    <row r="237" spans="1:18" x14ac:dyDescent="0.25">
      <c r="A237"/>
      <c r="B237" t="str">
        <f>IFERROR(IF(AND(VLOOKUP('Entry Form'!$C$11,Data!$N$7:$O$47,2,FALSE)=Data!E237,COUNTIF(Data!$E$7:E237,Data!E237)=1),1,IF(E237&lt;&gt;E236,"",B236+1)),"")</f>
        <v/>
      </c>
      <c r="C237" s="5" t="s">
        <v>758</v>
      </c>
      <c r="D237" s="5" t="s">
        <v>364</v>
      </c>
      <c r="E237" s="6" t="s">
        <v>298</v>
      </c>
      <c r="F237" s="54" t="s">
        <v>1264</v>
      </c>
      <c r="G237" s="54"/>
      <c r="H237" s="59" t="s">
        <v>389</v>
      </c>
      <c r="I237" s="59" t="str">
        <f t="shared" si="35"/>
        <v>M</v>
      </c>
      <c r="J237" s="56">
        <f t="shared" si="36"/>
        <v>32187</v>
      </c>
      <c r="K237" s="6" t="str">
        <f t="shared" si="37"/>
        <v>M</v>
      </c>
      <c r="L237" s="6" t="str">
        <f t="shared" si="38"/>
        <v/>
      </c>
      <c r="M237" s="6" t="str">
        <f t="shared" si="39"/>
        <v/>
      </c>
      <c r="P237" s="37"/>
      <c r="Q237" s="37"/>
      <c r="R237" s="37"/>
    </row>
    <row r="238" spans="1:18" x14ac:dyDescent="0.25">
      <c r="A238"/>
      <c r="B238" t="str">
        <f>IFERROR(IF(AND(VLOOKUP('Entry Form'!$C$11,Data!$N$7:$O$47,2,FALSE)=Data!E238,COUNTIF(Data!$E$7:E238,Data!E238)=1),1,IF(E238&lt;&gt;E237,"",B237+1)),"")</f>
        <v/>
      </c>
      <c r="C238" s="5" t="s">
        <v>739</v>
      </c>
      <c r="D238" s="5" t="s">
        <v>307</v>
      </c>
      <c r="E238" s="6" t="s">
        <v>298</v>
      </c>
      <c r="F238" s="54"/>
      <c r="G238" s="54" t="s">
        <v>1264</v>
      </c>
      <c r="H238" s="55" t="s">
        <v>335</v>
      </c>
      <c r="I238" s="59" t="str">
        <f t="shared" si="35"/>
        <v>W</v>
      </c>
      <c r="J238" s="56">
        <f t="shared" si="36"/>
        <v>32097</v>
      </c>
      <c r="K238" s="6" t="str">
        <f t="shared" si="37"/>
        <v>W</v>
      </c>
      <c r="L238" s="6" t="str">
        <f t="shared" si="38"/>
        <v/>
      </c>
      <c r="M238" s="6" t="str">
        <f t="shared" si="39"/>
        <v/>
      </c>
      <c r="P238" s="37"/>
      <c r="Q238" s="37"/>
      <c r="R238" s="37"/>
    </row>
    <row r="239" spans="1:18" x14ac:dyDescent="0.25">
      <c r="A239"/>
      <c r="B239" t="str">
        <f>IFERROR(IF(AND(VLOOKUP('Entry Form'!$C$11,Data!$N$7:$O$47,2,FALSE)=Data!E239,COUNTIF(Data!$E$7:E239,Data!E239)=1),1,IF(E239&lt;&gt;E238,"",B238+1)),"")</f>
        <v/>
      </c>
      <c r="C239" s="5" t="s">
        <v>775</v>
      </c>
      <c r="D239" s="5" t="s">
        <v>376</v>
      </c>
      <c r="E239" s="6" t="s">
        <v>298</v>
      </c>
      <c r="F239" s="54" t="s">
        <v>1264</v>
      </c>
      <c r="G239" s="54"/>
      <c r="H239" s="55" t="s">
        <v>1318</v>
      </c>
      <c r="I239" s="59" t="str">
        <f t="shared" si="35"/>
        <v>W</v>
      </c>
      <c r="J239" s="56">
        <f t="shared" si="36"/>
        <v>38263</v>
      </c>
      <c r="K239" s="6" t="str">
        <f t="shared" si="37"/>
        <v>W</v>
      </c>
      <c r="L239" s="6" t="str">
        <f t="shared" si="38"/>
        <v>J</v>
      </c>
      <c r="M239" s="6" t="str">
        <f t="shared" si="39"/>
        <v/>
      </c>
      <c r="P239" s="37"/>
      <c r="Q239" s="37"/>
      <c r="R239" s="37"/>
    </row>
    <row r="240" spans="1:18" x14ac:dyDescent="0.25">
      <c r="A240"/>
      <c r="B240" t="str">
        <f>IFERROR(IF(AND(VLOOKUP('Entry Form'!$C$11,Data!$N$7:$O$47,2,FALSE)=Data!E240,COUNTIF(Data!$E$7:E240,Data!E240)=1),1,IF(E240&lt;&gt;E239,"",B239+1)),"")</f>
        <v/>
      </c>
      <c r="C240" s="5" t="s">
        <v>740</v>
      </c>
      <c r="D240" s="5" t="s">
        <v>308</v>
      </c>
      <c r="E240" s="6" t="s">
        <v>298</v>
      </c>
      <c r="F240" s="54"/>
      <c r="G240" s="54" t="s">
        <v>1264</v>
      </c>
      <c r="H240" s="55" t="s">
        <v>336</v>
      </c>
      <c r="I240" s="59" t="str">
        <f t="shared" ref="I240:I303" si="40">MID(H240,6,1)</f>
        <v>M</v>
      </c>
      <c r="J240" s="56">
        <f t="shared" si="36"/>
        <v>37043</v>
      </c>
      <c r="K240" s="6" t="str">
        <f t="shared" si="37"/>
        <v>M</v>
      </c>
      <c r="L240" s="6" t="str">
        <f t="shared" si="38"/>
        <v/>
      </c>
      <c r="M240" s="6" t="str">
        <f t="shared" si="39"/>
        <v/>
      </c>
      <c r="P240" s="37"/>
      <c r="Q240" s="37"/>
      <c r="R240" s="37"/>
    </row>
    <row r="241" spans="1:18" x14ac:dyDescent="0.25">
      <c r="A241"/>
      <c r="B241" t="str">
        <f>IFERROR(IF(AND(VLOOKUP('Entry Form'!$C$11,Data!$N$7:$O$47,2,FALSE)=Data!E241,COUNTIF(Data!$E$7:E241,Data!E241)=1),1,IF(E241&lt;&gt;E240,"",B240+1)),"")</f>
        <v/>
      </c>
      <c r="C241" s="5" t="s">
        <v>1136</v>
      </c>
      <c r="D241" s="5" t="s">
        <v>953</v>
      </c>
      <c r="E241" s="6" t="s">
        <v>298</v>
      </c>
      <c r="F241" s="54" t="s">
        <v>1264</v>
      </c>
      <c r="G241" s="54"/>
      <c r="H241" s="55" t="s">
        <v>1041</v>
      </c>
      <c r="I241" s="59" t="str">
        <f t="shared" si="40"/>
        <v>W</v>
      </c>
      <c r="J241" s="56">
        <f t="shared" si="36"/>
        <v>39276</v>
      </c>
      <c r="K241" s="6" t="str">
        <f t="shared" si="37"/>
        <v>W</v>
      </c>
      <c r="L241" s="6" t="str">
        <f t="shared" si="38"/>
        <v>J</v>
      </c>
      <c r="M241" s="6" t="str">
        <f t="shared" si="39"/>
        <v/>
      </c>
      <c r="P241" s="37"/>
      <c r="Q241" s="37"/>
      <c r="R241" s="37"/>
    </row>
    <row r="242" spans="1:18" x14ac:dyDescent="0.25">
      <c r="A242"/>
      <c r="B242" t="str">
        <f>IFERROR(IF(AND(VLOOKUP('Entry Form'!$C$11,Data!$N$7:$O$47,2,FALSE)=Data!E242,COUNTIF(Data!$E$7:E242,Data!E242)=1),1,IF(E242&lt;&gt;E241,"",B241+1)),"")</f>
        <v/>
      </c>
      <c r="C242" s="5" t="s">
        <v>759</v>
      </c>
      <c r="D242" s="5" t="s">
        <v>365</v>
      </c>
      <c r="E242" s="6" t="s">
        <v>298</v>
      </c>
      <c r="F242" s="54"/>
      <c r="G242" s="54" t="s">
        <v>1264</v>
      </c>
      <c r="H242" s="59" t="s">
        <v>390</v>
      </c>
      <c r="I242" s="59" t="str">
        <f t="shared" si="40"/>
        <v>M</v>
      </c>
      <c r="J242" s="56">
        <f t="shared" si="36"/>
        <v>21672</v>
      </c>
      <c r="K242" s="6" t="str">
        <f t="shared" si="37"/>
        <v>M</v>
      </c>
      <c r="L242" s="6" t="str">
        <f t="shared" si="38"/>
        <v>SM</v>
      </c>
      <c r="M242" s="6" t="str">
        <f t="shared" si="39"/>
        <v/>
      </c>
      <c r="P242" s="37"/>
      <c r="Q242" s="37"/>
      <c r="R242" s="37"/>
    </row>
    <row r="243" spans="1:18" x14ac:dyDescent="0.25">
      <c r="A243"/>
      <c r="B243" t="str">
        <f>IFERROR(IF(AND(VLOOKUP('Entry Form'!$C$11,Data!$N$7:$O$47,2,FALSE)=Data!E243,COUNTIF(Data!$E$7:E243,Data!E243)=1),1,IF(E243&lt;&gt;E242,"",B242+1)),"")</f>
        <v/>
      </c>
      <c r="C243" s="5" t="s">
        <v>741</v>
      </c>
      <c r="D243" s="5" t="s">
        <v>309</v>
      </c>
      <c r="E243" s="6" t="s">
        <v>298</v>
      </c>
      <c r="F243" s="54"/>
      <c r="G243" s="54" t="s">
        <v>1264</v>
      </c>
      <c r="H243" s="59" t="s">
        <v>337</v>
      </c>
      <c r="I243" s="59" t="str">
        <f t="shared" si="40"/>
        <v>M</v>
      </c>
      <c r="J243" s="56">
        <f t="shared" si="36"/>
        <v>33716</v>
      </c>
      <c r="K243" s="6" t="str">
        <f t="shared" si="37"/>
        <v>M</v>
      </c>
      <c r="L243" s="6" t="str">
        <f t="shared" si="38"/>
        <v/>
      </c>
      <c r="M243" s="6" t="str">
        <f t="shared" si="39"/>
        <v/>
      </c>
      <c r="P243" s="37"/>
      <c r="Q243" s="37"/>
      <c r="R243" s="37"/>
    </row>
    <row r="244" spans="1:18" x14ac:dyDescent="0.25">
      <c r="A244"/>
      <c r="B244" t="str">
        <f>IFERROR(IF(AND(VLOOKUP('Entry Form'!$C$11,Data!$N$7:$O$47,2,FALSE)=Data!E244,COUNTIF(Data!$E$7:E244,Data!E244)=1),1,IF(E244&lt;&gt;E243,"",B243+1)),"")</f>
        <v/>
      </c>
      <c r="C244" s="5" t="s">
        <v>877</v>
      </c>
      <c r="D244" s="5" t="s">
        <v>319</v>
      </c>
      <c r="E244" s="6" t="s">
        <v>298</v>
      </c>
      <c r="F244" s="54"/>
      <c r="G244" s="54" t="s">
        <v>1264</v>
      </c>
      <c r="H244" s="55" t="s">
        <v>349</v>
      </c>
      <c r="I244" s="59" t="str">
        <f t="shared" si="40"/>
        <v>M</v>
      </c>
      <c r="J244" s="56">
        <f t="shared" si="36"/>
        <v>37503</v>
      </c>
      <c r="K244" s="6" t="str">
        <f t="shared" si="37"/>
        <v>M</v>
      </c>
      <c r="L244" s="6" t="str">
        <f t="shared" si="38"/>
        <v/>
      </c>
      <c r="M244" s="6" t="str">
        <f t="shared" si="39"/>
        <v/>
      </c>
      <c r="P244" s="37"/>
      <c r="Q244" s="37"/>
      <c r="R244" s="37"/>
    </row>
    <row r="245" spans="1:18" x14ac:dyDescent="0.25">
      <c r="A245"/>
      <c r="B245" t="str">
        <f>IFERROR(IF(AND(VLOOKUP('Entry Form'!$C$11,Data!$N$7:$O$47,2,FALSE)=Data!E245,COUNTIF(Data!$E$7:E245,Data!E245)=1),1,IF(E245&lt;&gt;E244,"",B244+1)),"")</f>
        <v/>
      </c>
      <c r="C245" s="5" t="s">
        <v>1137</v>
      </c>
      <c r="D245" s="5" t="s">
        <v>954</v>
      </c>
      <c r="E245" s="6" t="s">
        <v>298</v>
      </c>
      <c r="F245" s="54" t="s">
        <v>1264</v>
      </c>
      <c r="G245" s="54"/>
      <c r="H245" s="55" t="s">
        <v>1042</v>
      </c>
      <c r="I245" s="59" t="str">
        <f t="shared" si="40"/>
        <v>M</v>
      </c>
      <c r="J245" s="56">
        <f t="shared" si="36"/>
        <v>35650</v>
      </c>
      <c r="K245" s="6" t="str">
        <f t="shared" si="37"/>
        <v>M</v>
      </c>
      <c r="L245" s="6" t="str">
        <f t="shared" si="38"/>
        <v/>
      </c>
      <c r="M245" s="6" t="str">
        <f t="shared" si="39"/>
        <v/>
      </c>
      <c r="P245" s="37"/>
      <c r="Q245" s="37"/>
      <c r="R245" s="37"/>
    </row>
    <row r="246" spans="1:18" x14ac:dyDescent="0.25">
      <c r="A246"/>
      <c r="B246" t="str">
        <f>IFERROR(IF(AND(VLOOKUP('Entry Form'!$C$11,Data!$N$7:$O$47,2,FALSE)=Data!E246,COUNTIF(Data!$E$7:E246,Data!E246)=1),1,IF(E246&lt;&gt;E245,"",B245+1)),"")</f>
        <v/>
      </c>
      <c r="C246" s="5" t="s">
        <v>742</v>
      </c>
      <c r="D246" s="5" t="s">
        <v>310</v>
      </c>
      <c r="E246" s="6" t="s">
        <v>298</v>
      </c>
      <c r="F246" s="54"/>
      <c r="G246" s="54" t="s">
        <v>1264</v>
      </c>
      <c r="H246" s="55" t="s">
        <v>338</v>
      </c>
      <c r="I246" s="59" t="str">
        <f t="shared" si="40"/>
        <v>W</v>
      </c>
      <c r="J246" s="56">
        <f t="shared" si="36"/>
        <v>28309</v>
      </c>
      <c r="K246" s="6" t="str">
        <f t="shared" si="37"/>
        <v>W</v>
      </c>
      <c r="L246" s="6" t="str">
        <f t="shared" si="38"/>
        <v/>
      </c>
      <c r="M246" s="6" t="str">
        <f t="shared" si="39"/>
        <v/>
      </c>
      <c r="P246" s="37"/>
      <c r="Q246" s="37"/>
      <c r="R246" s="37"/>
    </row>
    <row r="247" spans="1:18" x14ac:dyDescent="0.25">
      <c r="A247"/>
      <c r="B247" t="str">
        <f>IFERROR(IF(AND(VLOOKUP('Entry Form'!$C$11,Data!$N$7:$O$47,2,FALSE)=Data!E247,COUNTIF(Data!$E$7:E247,Data!E247)=1),1,IF(E247&lt;&gt;E246,"",B246+1)),"")</f>
        <v/>
      </c>
      <c r="C247" s="5" t="s">
        <v>742</v>
      </c>
      <c r="D247" s="5" t="s">
        <v>315</v>
      </c>
      <c r="E247" s="6" t="s">
        <v>298</v>
      </c>
      <c r="F247" s="54"/>
      <c r="G247" s="54" t="s">
        <v>1264</v>
      </c>
      <c r="H247" s="55" t="s">
        <v>343</v>
      </c>
      <c r="I247" s="59" t="str">
        <f t="shared" si="40"/>
        <v>M</v>
      </c>
      <c r="J247" s="56">
        <f t="shared" si="36"/>
        <v>25790</v>
      </c>
      <c r="K247" s="6" t="str">
        <f t="shared" si="37"/>
        <v>M</v>
      </c>
      <c r="L247" s="6" t="str">
        <f t="shared" si="38"/>
        <v>SM</v>
      </c>
      <c r="M247" s="6" t="str">
        <f t="shared" si="39"/>
        <v/>
      </c>
      <c r="P247" s="37"/>
      <c r="Q247" s="37"/>
      <c r="R247" s="37"/>
    </row>
    <row r="248" spans="1:18" x14ac:dyDescent="0.25">
      <c r="A248"/>
      <c r="B248" t="str">
        <f>IFERROR(IF(AND(VLOOKUP('Entry Form'!$C$11,Data!$N$7:$O$47,2,FALSE)=Data!E248,COUNTIF(Data!$E$7:E248,Data!E248)=1),1,IF(E248&lt;&gt;E247,"",B247+1)),"")</f>
        <v/>
      </c>
      <c r="C248" s="5" t="s">
        <v>1139</v>
      </c>
      <c r="D248" s="5" t="s">
        <v>954</v>
      </c>
      <c r="E248" s="6" t="s">
        <v>298</v>
      </c>
      <c r="F248" s="54" t="s">
        <v>1264</v>
      </c>
      <c r="G248" s="54"/>
      <c r="H248" s="55" t="s">
        <v>1044</v>
      </c>
      <c r="I248" s="59" t="str">
        <f t="shared" si="40"/>
        <v>M</v>
      </c>
      <c r="J248" s="56">
        <f t="shared" si="36"/>
        <v>39305</v>
      </c>
      <c r="K248" s="6" t="str">
        <f t="shared" si="37"/>
        <v>M</v>
      </c>
      <c r="L248" s="6" t="str">
        <f t="shared" si="38"/>
        <v>J</v>
      </c>
      <c r="M248" s="6" t="str">
        <f t="shared" si="39"/>
        <v/>
      </c>
      <c r="P248" s="37"/>
      <c r="Q248" s="37"/>
      <c r="R248" s="37"/>
    </row>
    <row r="249" spans="1:18" x14ac:dyDescent="0.25">
      <c r="A249"/>
      <c r="B249" t="str">
        <f>IFERROR(IF(AND(VLOOKUP('Entry Form'!$C$11,Data!$N$7:$O$47,2,FALSE)=Data!E249,COUNTIF(Data!$E$7:E249,Data!E249)=1),1,IF(E249&lt;&gt;E248,"",B248+1)),"")</f>
        <v/>
      </c>
      <c r="C249" s="5" t="s">
        <v>760</v>
      </c>
      <c r="D249" s="5" t="s">
        <v>366</v>
      </c>
      <c r="E249" s="6" t="s">
        <v>298</v>
      </c>
      <c r="F249" s="54" t="s">
        <v>1264</v>
      </c>
      <c r="G249" s="54"/>
      <c r="H249" s="59" t="s">
        <v>391</v>
      </c>
      <c r="I249" s="59" t="str">
        <f t="shared" si="40"/>
        <v>W</v>
      </c>
      <c r="J249" s="56">
        <f t="shared" si="36"/>
        <v>34998</v>
      </c>
      <c r="K249" s="6" t="str">
        <f t="shared" si="37"/>
        <v>W</v>
      </c>
      <c r="L249" s="6" t="str">
        <f t="shared" si="38"/>
        <v/>
      </c>
      <c r="M249" s="6" t="str">
        <f t="shared" si="39"/>
        <v/>
      </c>
      <c r="P249" s="37"/>
      <c r="Q249" s="37"/>
      <c r="R249" s="37"/>
    </row>
    <row r="250" spans="1:18" x14ac:dyDescent="0.25">
      <c r="A250"/>
      <c r="B250" t="str">
        <f>IFERROR(IF(AND(VLOOKUP('Entry Form'!$C$11,Data!$N$7:$O$47,2,FALSE)=Data!E250,COUNTIF(Data!$E$7:E250,Data!E250)=1),1,IF(E250&lt;&gt;E249,"",B249+1)),"")</f>
        <v/>
      </c>
      <c r="C250" s="5" t="s">
        <v>873</v>
      </c>
      <c r="D250" s="5" t="s">
        <v>299</v>
      </c>
      <c r="E250" s="6" t="s">
        <v>298</v>
      </c>
      <c r="F250" s="54"/>
      <c r="G250" s="54" t="s">
        <v>1264</v>
      </c>
      <c r="H250" s="59" t="s">
        <v>352</v>
      </c>
      <c r="I250" s="59" t="str">
        <f t="shared" si="40"/>
        <v>M</v>
      </c>
      <c r="J250" s="56">
        <f t="shared" si="36"/>
        <v>38148</v>
      </c>
      <c r="K250" s="6" t="str">
        <f t="shared" si="37"/>
        <v>M</v>
      </c>
      <c r="L250" s="6" t="str">
        <f t="shared" si="38"/>
        <v>J</v>
      </c>
      <c r="M250" s="6" t="str">
        <f t="shared" si="39"/>
        <v/>
      </c>
      <c r="P250" s="37"/>
      <c r="Q250" s="37"/>
      <c r="R250" s="37"/>
    </row>
    <row r="251" spans="1:18" x14ac:dyDescent="0.25">
      <c r="A251"/>
      <c r="B251" t="str">
        <f>IFERROR(IF(AND(VLOOKUP('Entry Form'!$C$11,Data!$N$7:$O$47,2,FALSE)=Data!E251,COUNTIF(Data!$E$7:E251,Data!E251)=1),1,IF(E251&lt;&gt;E250,"",B250+1)),"")</f>
        <v/>
      </c>
      <c r="C251" s="5" t="s">
        <v>875</v>
      </c>
      <c r="D251" s="5" t="s">
        <v>318</v>
      </c>
      <c r="E251" s="6" t="s">
        <v>298</v>
      </c>
      <c r="F251" s="54"/>
      <c r="G251" s="54" t="s">
        <v>1264</v>
      </c>
      <c r="H251" s="55" t="s">
        <v>348</v>
      </c>
      <c r="I251" s="59" t="str">
        <f t="shared" si="40"/>
        <v>W</v>
      </c>
      <c r="J251" s="56">
        <f t="shared" si="36"/>
        <v>39642</v>
      </c>
      <c r="K251" s="6" t="str">
        <f t="shared" si="37"/>
        <v>W</v>
      </c>
      <c r="L251" s="6" t="str">
        <f t="shared" si="38"/>
        <v>J</v>
      </c>
      <c r="M251" s="6" t="str">
        <f t="shared" si="39"/>
        <v>C</v>
      </c>
      <c r="P251" s="37"/>
      <c r="Q251" s="37"/>
      <c r="R251" s="37"/>
    </row>
    <row r="252" spans="1:18" x14ac:dyDescent="0.25">
      <c r="A252"/>
      <c r="B252" t="str">
        <f>IFERROR(IF(AND(VLOOKUP('Entry Form'!$C$11,Data!$N$7:$O$47,2,FALSE)=Data!E252,COUNTIF(Data!$E$7:E252,Data!E252)=1),1,IF(E252&lt;&gt;E251,"",B251+1)),"")</f>
        <v/>
      </c>
      <c r="C252" s="5" t="s">
        <v>772</v>
      </c>
      <c r="D252" s="5" t="s">
        <v>312</v>
      </c>
      <c r="E252" s="6" t="s">
        <v>298</v>
      </c>
      <c r="F252" s="54" t="s">
        <v>1264</v>
      </c>
      <c r="G252" s="54"/>
      <c r="H252" s="55" t="s">
        <v>403</v>
      </c>
      <c r="I252" s="59" t="str">
        <f t="shared" si="40"/>
        <v>M</v>
      </c>
      <c r="J252" s="56">
        <f t="shared" si="36"/>
        <v>37470</v>
      </c>
      <c r="K252" s="6" t="str">
        <f t="shared" si="37"/>
        <v>M</v>
      </c>
      <c r="L252" s="6" t="str">
        <f t="shared" si="38"/>
        <v/>
      </c>
      <c r="M252" s="6" t="str">
        <f t="shared" si="39"/>
        <v/>
      </c>
      <c r="P252" s="37"/>
      <c r="Q252" s="37"/>
      <c r="R252" s="37"/>
    </row>
    <row r="253" spans="1:18" x14ac:dyDescent="0.25">
      <c r="A253"/>
      <c r="B253" t="str">
        <f>IFERROR(IF(AND(VLOOKUP('Entry Form'!$C$11,Data!$N$7:$O$47,2,FALSE)=Data!E253,COUNTIF(Data!$E$7:E253,Data!E253)=1),1,IF(E253&lt;&gt;E252,"",B252+1)),"")</f>
        <v/>
      </c>
      <c r="C253" s="5" t="s">
        <v>743</v>
      </c>
      <c r="D253" s="5" t="s">
        <v>311</v>
      </c>
      <c r="E253" s="6" t="s">
        <v>298</v>
      </c>
      <c r="F253" s="54"/>
      <c r="G253" s="54" t="s">
        <v>1264</v>
      </c>
      <c r="H253" s="55" t="s">
        <v>339</v>
      </c>
      <c r="I253" s="59" t="str">
        <f t="shared" si="40"/>
        <v>W</v>
      </c>
      <c r="J253" s="56">
        <f t="shared" si="36"/>
        <v>29257</v>
      </c>
      <c r="K253" s="6" t="str">
        <f t="shared" si="37"/>
        <v>W</v>
      </c>
      <c r="L253" s="6" t="str">
        <f t="shared" si="38"/>
        <v/>
      </c>
      <c r="M253" s="6" t="str">
        <f t="shared" si="39"/>
        <v/>
      </c>
      <c r="P253" s="37"/>
      <c r="Q253" s="37"/>
      <c r="R253" s="37"/>
    </row>
    <row r="254" spans="1:18" x14ac:dyDescent="0.25">
      <c r="A254"/>
      <c r="B254" t="str">
        <f>IFERROR(IF(AND(VLOOKUP('Entry Form'!$C$11,Data!$N$7:$O$47,2,FALSE)=Data!E254,COUNTIF(Data!$E$7:E254,Data!E254)=1),1,IF(E254&lt;&gt;E253,"",B253+1)),"")</f>
        <v/>
      </c>
      <c r="C254" s="5" t="s">
        <v>768</v>
      </c>
      <c r="D254" s="5" t="s">
        <v>371</v>
      </c>
      <c r="E254" s="6" t="s">
        <v>298</v>
      </c>
      <c r="F254" s="54" t="s">
        <v>1264</v>
      </c>
      <c r="G254" s="54"/>
      <c r="H254" s="55" t="s">
        <v>399</v>
      </c>
      <c r="I254" s="59" t="str">
        <f t="shared" si="40"/>
        <v>M</v>
      </c>
      <c r="J254" s="56">
        <f t="shared" si="36"/>
        <v>36180</v>
      </c>
      <c r="K254" s="6" t="str">
        <f t="shared" si="37"/>
        <v>M</v>
      </c>
      <c r="L254" s="6" t="str">
        <f t="shared" si="38"/>
        <v/>
      </c>
      <c r="M254" s="6" t="str">
        <f t="shared" si="39"/>
        <v/>
      </c>
      <c r="P254" s="37"/>
      <c r="Q254" s="37"/>
      <c r="R254" s="37"/>
    </row>
    <row r="255" spans="1:18" x14ac:dyDescent="0.25">
      <c r="A255"/>
      <c r="B255" t="str">
        <f>IFERROR(IF(AND(VLOOKUP('Entry Form'!$C$11,Data!$N$7:$O$47,2,FALSE)=Data!E255,COUNTIF(Data!$E$7:E255,Data!E255)=1),1,IF(E255&lt;&gt;E254,"",B254+1)),"")</f>
        <v/>
      </c>
      <c r="C255" s="5" t="s">
        <v>744</v>
      </c>
      <c r="D255" s="5" t="s">
        <v>312</v>
      </c>
      <c r="E255" s="6" t="s">
        <v>298</v>
      </c>
      <c r="F255" s="54"/>
      <c r="G255" s="54" t="s">
        <v>1264</v>
      </c>
      <c r="H255" s="55" t="s">
        <v>340</v>
      </c>
      <c r="I255" s="59" t="str">
        <f t="shared" si="40"/>
        <v>M</v>
      </c>
      <c r="J255" s="56">
        <f t="shared" si="36"/>
        <v>36853</v>
      </c>
      <c r="K255" s="6" t="str">
        <f t="shared" si="37"/>
        <v>M</v>
      </c>
      <c r="L255" s="6" t="str">
        <f t="shared" si="38"/>
        <v/>
      </c>
      <c r="M255" s="6" t="str">
        <f t="shared" si="39"/>
        <v/>
      </c>
      <c r="P255" s="37"/>
      <c r="Q255" s="37"/>
      <c r="R255" s="37"/>
    </row>
    <row r="256" spans="1:18" x14ac:dyDescent="0.25">
      <c r="A256"/>
      <c r="B256" t="str">
        <f>IFERROR(IF(AND(VLOOKUP('Entry Form'!$C$11,Data!$N$7:$O$47,2,FALSE)=Data!E256,COUNTIF(Data!$E$7:E256,Data!E256)=1),1,IF(E256&lt;&gt;E255,"",B255+1)),"")</f>
        <v/>
      </c>
      <c r="C256" s="5" t="s">
        <v>745</v>
      </c>
      <c r="D256" s="5" t="s">
        <v>313</v>
      </c>
      <c r="E256" s="6" t="s">
        <v>298</v>
      </c>
      <c r="F256" s="54"/>
      <c r="G256" s="54" t="s">
        <v>1264</v>
      </c>
      <c r="H256" s="55" t="s">
        <v>341</v>
      </c>
      <c r="I256" s="59" t="str">
        <f t="shared" si="40"/>
        <v>W</v>
      </c>
      <c r="J256" s="56">
        <f t="shared" si="36"/>
        <v>29657</v>
      </c>
      <c r="K256" s="6" t="str">
        <f t="shared" si="37"/>
        <v>W</v>
      </c>
      <c r="L256" s="6" t="str">
        <f t="shared" si="38"/>
        <v/>
      </c>
      <c r="M256" s="6" t="str">
        <f t="shared" si="39"/>
        <v/>
      </c>
      <c r="P256" s="37"/>
      <c r="Q256" s="37"/>
      <c r="R256" s="37"/>
    </row>
    <row r="257" spans="1:18" x14ac:dyDescent="0.25">
      <c r="A257"/>
      <c r="B257" t="str">
        <f>IFERROR(IF(AND(VLOOKUP('Entry Form'!$C$11,Data!$N$7:$O$47,2,FALSE)=Data!E257,COUNTIF(Data!$E$7:E257,Data!E257)=1),1,IF(E257&lt;&gt;E256,"",B256+1)),"")</f>
        <v/>
      </c>
      <c r="C257" s="5" t="s">
        <v>761</v>
      </c>
      <c r="D257" s="5" t="s">
        <v>367</v>
      </c>
      <c r="E257" s="6" t="s">
        <v>298</v>
      </c>
      <c r="F257" s="54" t="s">
        <v>1264</v>
      </c>
      <c r="G257" s="54"/>
      <c r="H257" s="55" t="s">
        <v>392</v>
      </c>
      <c r="I257" s="59" t="str">
        <f t="shared" si="40"/>
        <v>W</v>
      </c>
      <c r="J257" s="56">
        <f t="shared" si="36"/>
        <v>35796</v>
      </c>
      <c r="K257" s="6" t="str">
        <f t="shared" si="37"/>
        <v>W</v>
      </c>
      <c r="L257" s="6" t="str">
        <f t="shared" si="38"/>
        <v/>
      </c>
      <c r="M257" s="6" t="str">
        <f t="shared" si="39"/>
        <v/>
      </c>
      <c r="P257" s="37"/>
      <c r="Q257" s="37"/>
      <c r="R257" s="37"/>
    </row>
    <row r="258" spans="1:18" x14ac:dyDescent="0.25">
      <c r="A258"/>
      <c r="B258" t="str">
        <f>IFERROR(IF(AND(VLOOKUP('Entry Form'!$C$11,Data!$N$7:$O$47,2,FALSE)=Data!E258,COUNTIF(Data!$E$7:E258,Data!E258)=1),1,IF(E258&lt;&gt;E257,"",B257+1)),"")</f>
        <v/>
      </c>
      <c r="C258" s="5" t="s">
        <v>1135</v>
      </c>
      <c r="D258" s="5" t="s">
        <v>952</v>
      </c>
      <c r="E258" s="6" t="s">
        <v>298</v>
      </c>
      <c r="F258" s="54" t="s">
        <v>1264</v>
      </c>
      <c r="G258" s="54"/>
      <c r="H258" s="55" t="s">
        <v>1040</v>
      </c>
      <c r="I258" s="59" t="str">
        <f t="shared" si="40"/>
        <v>W</v>
      </c>
      <c r="J258" s="56">
        <f t="shared" si="36"/>
        <v>39032</v>
      </c>
      <c r="K258" s="6" t="str">
        <f t="shared" si="37"/>
        <v>W</v>
      </c>
      <c r="L258" s="6" t="str">
        <f t="shared" si="38"/>
        <v>J</v>
      </c>
      <c r="M258" s="6" t="str">
        <f t="shared" si="39"/>
        <v/>
      </c>
      <c r="P258" s="37"/>
      <c r="Q258" s="37"/>
      <c r="R258" s="37"/>
    </row>
    <row r="259" spans="1:18" x14ac:dyDescent="0.25">
      <c r="A259"/>
      <c r="B259" t="str">
        <f>IFERROR(IF(AND(VLOOKUP('Entry Form'!$C$11,Data!$N$7:$O$47,2,FALSE)=Data!E259,COUNTIF(Data!$E$7:E259,Data!E259)=1),1,IF(E259&lt;&gt;E258,"",B258+1)),"")</f>
        <v/>
      </c>
      <c r="C259" s="5" t="s">
        <v>769</v>
      </c>
      <c r="D259" s="5" t="s">
        <v>372</v>
      </c>
      <c r="E259" s="6" t="s">
        <v>298</v>
      </c>
      <c r="F259" s="54" t="s">
        <v>1264</v>
      </c>
      <c r="G259" s="54"/>
      <c r="H259" s="55" t="s">
        <v>400</v>
      </c>
      <c r="I259" s="59" t="str">
        <f t="shared" si="40"/>
        <v>W</v>
      </c>
      <c r="J259" s="56">
        <f t="shared" si="36"/>
        <v>36427</v>
      </c>
      <c r="K259" s="6" t="str">
        <f t="shared" si="37"/>
        <v>W</v>
      </c>
      <c r="L259" s="6" t="str">
        <f t="shared" si="38"/>
        <v/>
      </c>
      <c r="M259" s="6" t="str">
        <f t="shared" si="39"/>
        <v/>
      </c>
      <c r="P259" s="37"/>
      <c r="Q259" s="37"/>
      <c r="R259" s="37"/>
    </row>
    <row r="260" spans="1:18" x14ac:dyDescent="0.25">
      <c r="A260"/>
      <c r="B260" t="str">
        <f>IFERROR(IF(AND(VLOOKUP('Entry Form'!$C$11,Data!$N$7:$O$47,2,FALSE)=Data!E260,COUNTIF(Data!$E$7:E260,Data!E260)=1),1,IF(E260&lt;&gt;E259,"",B259+1)),"")</f>
        <v/>
      </c>
      <c r="C260" s="5" t="s">
        <v>770</v>
      </c>
      <c r="D260" s="5" t="s">
        <v>373</v>
      </c>
      <c r="E260" s="6" t="s">
        <v>298</v>
      </c>
      <c r="F260" s="54" t="s">
        <v>1264</v>
      </c>
      <c r="G260" s="54"/>
      <c r="H260" s="55" t="s">
        <v>401</v>
      </c>
      <c r="I260" s="59" t="str">
        <f t="shared" si="40"/>
        <v>M</v>
      </c>
      <c r="J260" s="56">
        <f t="shared" si="36"/>
        <v>33999</v>
      </c>
      <c r="K260" s="6" t="str">
        <f t="shared" si="37"/>
        <v>M</v>
      </c>
      <c r="L260" s="6" t="str">
        <f t="shared" si="38"/>
        <v/>
      </c>
      <c r="M260" s="6" t="str">
        <f t="shared" si="39"/>
        <v/>
      </c>
      <c r="P260" s="37"/>
      <c r="Q260" s="37"/>
      <c r="R260" s="37"/>
    </row>
    <row r="261" spans="1:18" x14ac:dyDescent="0.25">
      <c r="A261"/>
      <c r="B261" t="str">
        <f>IFERROR(IF(AND(VLOOKUP('Entry Form'!$C$11,Data!$N$7:$O$47,2,FALSE)=Data!E261,COUNTIF(Data!$E$7:E261,Data!E261)=1),1,IF(E261&lt;&gt;E260,"",B260+1)),"")</f>
        <v/>
      </c>
      <c r="C261" s="5" t="s">
        <v>762</v>
      </c>
      <c r="D261" s="5" t="s">
        <v>304</v>
      </c>
      <c r="E261" s="6" t="s">
        <v>298</v>
      </c>
      <c r="F261" s="54" t="s">
        <v>1264</v>
      </c>
      <c r="G261" s="54"/>
      <c r="H261" s="59" t="s">
        <v>393</v>
      </c>
      <c r="I261" s="59" t="str">
        <f t="shared" si="40"/>
        <v>W</v>
      </c>
      <c r="J261" s="56">
        <f t="shared" si="36"/>
        <v>34029</v>
      </c>
      <c r="K261" s="6" t="str">
        <f t="shared" si="37"/>
        <v>W</v>
      </c>
      <c r="L261" s="6" t="str">
        <f t="shared" si="38"/>
        <v/>
      </c>
      <c r="M261" s="6" t="str">
        <f t="shared" si="39"/>
        <v/>
      </c>
      <c r="P261" s="37"/>
      <c r="Q261" s="37"/>
      <c r="R261" s="37"/>
    </row>
    <row r="262" spans="1:18" x14ac:dyDescent="0.25">
      <c r="A262"/>
      <c r="B262" t="str">
        <f>IFERROR(IF(AND(VLOOKUP('Entry Form'!$C$11,Data!$N$7:$O$47,2,FALSE)=Data!E262,COUNTIF(Data!$E$7:E262,Data!E262)=1),1,IF(E262&lt;&gt;E261,"",B261+1)),"")</f>
        <v/>
      </c>
      <c r="C262" s="5" t="s">
        <v>1134</v>
      </c>
      <c r="D262" s="5" t="s">
        <v>951</v>
      </c>
      <c r="E262" s="6" t="s">
        <v>298</v>
      </c>
      <c r="F262" s="54" t="s">
        <v>1264</v>
      </c>
      <c r="G262" s="54"/>
      <c r="H262" s="55" t="s">
        <v>1039</v>
      </c>
      <c r="I262" s="59" t="str">
        <f t="shared" si="40"/>
        <v>M</v>
      </c>
      <c r="J262" s="56">
        <f t="shared" si="36"/>
        <v>38943</v>
      </c>
      <c r="K262" s="6" t="str">
        <f t="shared" si="37"/>
        <v>M</v>
      </c>
      <c r="L262" s="6" t="str">
        <f t="shared" si="38"/>
        <v>J</v>
      </c>
      <c r="M262" s="6" t="str">
        <f t="shared" si="39"/>
        <v/>
      </c>
      <c r="P262" s="37"/>
      <c r="Q262" s="37"/>
      <c r="R262" s="37"/>
    </row>
    <row r="263" spans="1:18" x14ac:dyDescent="0.25">
      <c r="A263"/>
      <c r="B263" t="str">
        <f>IFERROR(IF(AND(VLOOKUP('Entry Form'!$C$11,Data!$N$7:$O$47,2,FALSE)=Data!E263,COUNTIF(Data!$E$7:E263,Data!E263)=1),1,IF(E263&lt;&gt;E262,"",B262+1)),"")</f>
        <v/>
      </c>
      <c r="C263" s="5" t="s">
        <v>763</v>
      </c>
      <c r="D263" s="5" t="s">
        <v>302</v>
      </c>
      <c r="E263" s="6" t="s">
        <v>298</v>
      </c>
      <c r="F263" s="54" t="s">
        <v>1264</v>
      </c>
      <c r="G263" s="54"/>
      <c r="H263" s="59" t="s">
        <v>394</v>
      </c>
      <c r="I263" s="59" t="str">
        <f t="shared" si="40"/>
        <v>M</v>
      </c>
      <c r="J263" s="56">
        <f t="shared" ref="J263:J326" si="41">DATEVALUE(MID(H263,11,4)&amp;"-"&amp;MID(H263,9,2)&amp;"-"&amp;MID(H263,7,2))</f>
        <v>21977</v>
      </c>
      <c r="K263" s="6" t="str">
        <f t="shared" ref="K263:K326" si="42">I263</f>
        <v>M</v>
      </c>
      <c r="L263" s="6" t="str">
        <f t="shared" si="38"/>
        <v>SM</v>
      </c>
      <c r="M263" s="6" t="str">
        <f t="shared" si="39"/>
        <v/>
      </c>
      <c r="P263" s="37"/>
      <c r="Q263" s="37"/>
      <c r="R263" s="37"/>
    </row>
    <row r="264" spans="1:18" x14ac:dyDescent="0.25">
      <c r="A264"/>
      <c r="B264" t="str">
        <f>IFERROR(IF(AND(VLOOKUP('Entry Form'!$C$11,Data!$N$7:$O$47,2,FALSE)=Data!E264,COUNTIF(Data!$E$7:E264,Data!E264)=1),1,IF(E264&lt;&gt;E263,"",B263+1)),"")</f>
        <v/>
      </c>
      <c r="C264" s="5" t="s">
        <v>773</v>
      </c>
      <c r="D264" s="5" t="s">
        <v>355</v>
      </c>
      <c r="E264" s="6" t="s">
        <v>298</v>
      </c>
      <c r="F264" s="54" t="s">
        <v>1264</v>
      </c>
      <c r="G264" s="54"/>
      <c r="H264" s="59" t="s">
        <v>404</v>
      </c>
      <c r="I264" s="59" t="str">
        <f t="shared" si="40"/>
        <v>M</v>
      </c>
      <c r="J264" s="56">
        <f t="shared" si="41"/>
        <v>38121</v>
      </c>
      <c r="K264" s="6" t="str">
        <f t="shared" si="42"/>
        <v>M</v>
      </c>
      <c r="L264" s="6" t="str">
        <f t="shared" ref="L264:L327" si="43">IF(J264&gt;=$J$3,$I$3,IF(J264&lt;=$J$4,$I$4&amp;I264,""))</f>
        <v>J</v>
      </c>
      <c r="M264" s="6" t="str">
        <f t="shared" ref="M264:M327" si="44">IF(J264&gt;=$J$2,$I$2,"")</f>
        <v/>
      </c>
      <c r="P264" s="37"/>
      <c r="Q264" s="37"/>
      <c r="R264" s="37"/>
    </row>
    <row r="265" spans="1:18" x14ac:dyDescent="0.25">
      <c r="A265"/>
      <c r="B265" t="str">
        <f>IFERROR(IF(AND(VLOOKUP('Entry Form'!$C$11,Data!$N$7:$O$47,2,FALSE)=Data!E265,COUNTIF(Data!$E$7:E265,Data!E265)=1),1,IF(E265&lt;&gt;E264,"",B264+1)),"")</f>
        <v/>
      </c>
      <c r="C265" s="5" t="s">
        <v>746</v>
      </c>
      <c r="D265" s="5" t="s">
        <v>314</v>
      </c>
      <c r="E265" s="6" t="s">
        <v>298</v>
      </c>
      <c r="F265" s="54"/>
      <c r="G265" s="54" t="s">
        <v>1264</v>
      </c>
      <c r="H265" s="55" t="s">
        <v>342</v>
      </c>
      <c r="I265" s="59" t="str">
        <f t="shared" si="40"/>
        <v>W</v>
      </c>
      <c r="J265" s="56">
        <f t="shared" si="41"/>
        <v>33083</v>
      </c>
      <c r="K265" s="6" t="str">
        <f t="shared" si="42"/>
        <v>W</v>
      </c>
      <c r="L265" s="6" t="str">
        <f t="shared" si="43"/>
        <v/>
      </c>
      <c r="M265" s="6" t="str">
        <f t="shared" si="44"/>
        <v/>
      </c>
      <c r="P265" s="37"/>
      <c r="Q265" s="37"/>
      <c r="R265" s="37"/>
    </row>
    <row r="266" spans="1:18" x14ac:dyDescent="0.25">
      <c r="A266"/>
      <c r="B266" t="str">
        <f>IFERROR(IF(AND(VLOOKUP('Entry Form'!$C$11,Data!$N$7:$O$47,2,FALSE)=Data!E266,COUNTIF(Data!$E$7:E266,Data!E266)=1),1,IF(E266&lt;&gt;E265,"",B265+1)),"")</f>
        <v/>
      </c>
      <c r="C266" s="5" t="s">
        <v>765</v>
      </c>
      <c r="D266" s="5" t="s">
        <v>369</v>
      </c>
      <c r="E266" s="6" t="s">
        <v>298</v>
      </c>
      <c r="F266" s="54" t="s">
        <v>1264</v>
      </c>
      <c r="G266" s="54"/>
      <c r="H266" s="59" t="s">
        <v>396</v>
      </c>
      <c r="I266" s="59" t="str">
        <f t="shared" si="40"/>
        <v>W</v>
      </c>
      <c r="J266" s="56">
        <f t="shared" si="41"/>
        <v>36854</v>
      </c>
      <c r="K266" s="6" t="str">
        <f t="shared" si="42"/>
        <v>W</v>
      </c>
      <c r="L266" s="6" t="str">
        <f t="shared" si="43"/>
        <v/>
      </c>
      <c r="M266" s="6" t="str">
        <f t="shared" si="44"/>
        <v/>
      </c>
      <c r="P266" s="37"/>
      <c r="Q266" s="37"/>
      <c r="R266" s="37"/>
    </row>
    <row r="267" spans="1:18" x14ac:dyDescent="0.25">
      <c r="A267"/>
      <c r="B267" t="str">
        <f>IFERROR(IF(AND(VLOOKUP('Entry Form'!$C$11,Data!$N$7:$O$47,2,FALSE)=Data!E267,COUNTIF(Data!$E$7:E267,Data!E267)=1),1,IF(E267&lt;&gt;E266,"",B266+1)),"")</f>
        <v/>
      </c>
      <c r="C267" s="5" t="s">
        <v>764</v>
      </c>
      <c r="D267" s="5" t="s">
        <v>368</v>
      </c>
      <c r="E267" s="6" t="s">
        <v>298</v>
      </c>
      <c r="F267" s="54" t="s">
        <v>1264</v>
      </c>
      <c r="G267" s="54"/>
      <c r="H267" s="55" t="s">
        <v>395</v>
      </c>
      <c r="I267" s="59" t="str">
        <f t="shared" si="40"/>
        <v>M</v>
      </c>
      <c r="J267" s="56">
        <f t="shared" si="41"/>
        <v>31622</v>
      </c>
      <c r="K267" s="6" t="str">
        <f t="shared" si="42"/>
        <v>M</v>
      </c>
      <c r="L267" s="6" t="str">
        <f t="shared" si="43"/>
        <v/>
      </c>
      <c r="M267" s="6" t="str">
        <f t="shared" si="44"/>
        <v/>
      </c>
      <c r="P267" s="37"/>
      <c r="Q267" s="37"/>
      <c r="R267" s="37"/>
    </row>
    <row r="268" spans="1:18" x14ac:dyDescent="0.25">
      <c r="A268"/>
      <c r="B268" t="str">
        <f>IFERROR(IF(AND(VLOOKUP('Entry Form'!$C$11,Data!$N$7:$O$47,2,FALSE)=Data!E268,COUNTIF(Data!$E$7:E268,Data!E268)=1),1,IF(E268&lt;&gt;E267,"",B267+1)),"")</f>
        <v/>
      </c>
      <c r="C268" s="5" t="s">
        <v>776</v>
      </c>
      <c r="D268" s="5" t="s">
        <v>406</v>
      </c>
      <c r="E268" s="6" t="s">
        <v>407</v>
      </c>
      <c r="F268" s="54" t="s">
        <v>1264</v>
      </c>
      <c r="G268" s="54"/>
      <c r="H268" s="59" t="s">
        <v>458</v>
      </c>
      <c r="I268" s="59" t="str">
        <f t="shared" si="40"/>
        <v>W</v>
      </c>
      <c r="J268" s="56">
        <f t="shared" si="41"/>
        <v>35917</v>
      </c>
      <c r="K268" s="6" t="str">
        <f t="shared" si="42"/>
        <v>W</v>
      </c>
      <c r="L268" s="6" t="str">
        <f t="shared" si="43"/>
        <v/>
      </c>
      <c r="M268" s="6" t="str">
        <f t="shared" si="44"/>
        <v/>
      </c>
      <c r="P268" s="37"/>
      <c r="Q268" s="37"/>
      <c r="R268" s="37"/>
    </row>
    <row r="269" spans="1:18" x14ac:dyDescent="0.25">
      <c r="A269"/>
      <c r="B269" t="str">
        <f>IFERROR(IF(AND(VLOOKUP('Entry Form'!$C$11,Data!$N$7:$O$47,2,FALSE)=Data!E269,COUNTIF(Data!$E$7:E269,Data!E269)=1),1,IF(E269&lt;&gt;E268,"",B268+1)),"")</f>
        <v/>
      </c>
      <c r="C269" s="5" t="s">
        <v>777</v>
      </c>
      <c r="D269" s="5" t="s">
        <v>408</v>
      </c>
      <c r="E269" s="6" t="s">
        <v>407</v>
      </c>
      <c r="F269" s="54" t="s">
        <v>1264</v>
      </c>
      <c r="G269" s="54"/>
      <c r="H269" s="55" t="s">
        <v>459</v>
      </c>
      <c r="I269" s="59" t="str">
        <f t="shared" si="40"/>
        <v>W</v>
      </c>
      <c r="J269" s="56">
        <f t="shared" si="41"/>
        <v>29621</v>
      </c>
      <c r="K269" s="6" t="str">
        <f t="shared" si="42"/>
        <v>W</v>
      </c>
      <c r="L269" s="6" t="str">
        <f t="shared" si="43"/>
        <v/>
      </c>
      <c r="M269" s="6" t="str">
        <f t="shared" si="44"/>
        <v/>
      </c>
      <c r="P269" s="37"/>
      <c r="Q269" s="37"/>
      <c r="R269" s="37"/>
    </row>
    <row r="270" spans="1:18" x14ac:dyDescent="0.25">
      <c r="A270"/>
      <c r="B270" t="str">
        <f>IFERROR(IF(AND(VLOOKUP('Entry Form'!$C$11,Data!$N$7:$O$47,2,FALSE)=Data!E270,COUNTIF(Data!$E$7:E270,Data!E270)=1),1,IF(E270&lt;&gt;E269,"",B269+1)),"")</f>
        <v/>
      </c>
      <c r="C270" s="5" t="s">
        <v>777</v>
      </c>
      <c r="D270" s="5" t="s">
        <v>12</v>
      </c>
      <c r="E270" s="6" t="s">
        <v>407</v>
      </c>
      <c r="F270" s="54" t="s">
        <v>1264</v>
      </c>
      <c r="G270" s="54"/>
      <c r="H270" s="59" t="s">
        <v>460</v>
      </c>
      <c r="I270" s="59" t="str">
        <f t="shared" si="40"/>
        <v>M</v>
      </c>
      <c r="J270" s="56">
        <f t="shared" si="41"/>
        <v>28095</v>
      </c>
      <c r="K270" s="6" t="str">
        <f t="shared" si="42"/>
        <v>M</v>
      </c>
      <c r="L270" s="6" t="str">
        <f t="shared" si="43"/>
        <v/>
      </c>
      <c r="M270" s="6" t="str">
        <f t="shared" si="44"/>
        <v/>
      </c>
      <c r="P270" s="37"/>
      <c r="Q270" s="37"/>
      <c r="R270" s="37"/>
    </row>
    <row r="271" spans="1:18" x14ac:dyDescent="0.25">
      <c r="A271"/>
      <c r="B271" t="str">
        <f>IFERROR(IF(AND(VLOOKUP('Entry Form'!$C$11,Data!$N$7:$O$47,2,FALSE)=Data!E271,COUNTIF(Data!$E$7:E271,Data!E271)=1),1,IF(E271&lt;&gt;E270,"",B270+1)),"")</f>
        <v/>
      </c>
      <c r="C271" s="5" t="s">
        <v>778</v>
      </c>
      <c r="D271" s="5" t="s">
        <v>10</v>
      </c>
      <c r="E271" s="6" t="s">
        <v>407</v>
      </c>
      <c r="F271" s="54" t="s">
        <v>1264</v>
      </c>
      <c r="G271" s="54"/>
      <c r="H271" s="55" t="s">
        <v>461</v>
      </c>
      <c r="I271" s="59" t="str">
        <f t="shared" si="40"/>
        <v>M</v>
      </c>
      <c r="J271" s="56">
        <f t="shared" si="41"/>
        <v>25296</v>
      </c>
      <c r="K271" s="6" t="str">
        <f t="shared" si="42"/>
        <v>M</v>
      </c>
      <c r="L271" s="6" t="str">
        <f t="shared" si="43"/>
        <v>SM</v>
      </c>
      <c r="M271" s="6" t="str">
        <f t="shared" si="44"/>
        <v/>
      </c>
      <c r="P271" s="37"/>
      <c r="Q271" s="37"/>
      <c r="R271" s="37"/>
    </row>
    <row r="272" spans="1:18" x14ac:dyDescent="0.25">
      <c r="A272"/>
      <c r="B272" t="str">
        <f>IFERROR(IF(AND(VLOOKUP('Entry Form'!$C$11,Data!$N$7:$O$47,2,FALSE)=Data!E272,COUNTIF(Data!$E$7:E272,Data!E272)=1),1,IF(E272&lt;&gt;E271,"",B271+1)),"")</f>
        <v/>
      </c>
      <c r="C272" s="5" t="s">
        <v>1140</v>
      </c>
      <c r="D272" s="5" t="s">
        <v>956</v>
      </c>
      <c r="E272" s="6" t="s">
        <v>407</v>
      </c>
      <c r="F272" s="54" t="s">
        <v>1264</v>
      </c>
      <c r="G272" s="54"/>
      <c r="H272" s="55" t="s">
        <v>1045</v>
      </c>
      <c r="I272" s="59" t="str">
        <f t="shared" si="40"/>
        <v>W</v>
      </c>
      <c r="J272" s="56">
        <f t="shared" si="41"/>
        <v>39486</v>
      </c>
      <c r="K272" s="6" t="str">
        <f t="shared" si="42"/>
        <v>W</v>
      </c>
      <c r="L272" s="6" t="str">
        <f t="shared" si="43"/>
        <v>J</v>
      </c>
      <c r="M272" s="6" t="str">
        <f t="shared" si="44"/>
        <v/>
      </c>
      <c r="P272" s="37"/>
      <c r="Q272" s="37"/>
      <c r="R272" s="37"/>
    </row>
    <row r="273" spans="1:18" x14ac:dyDescent="0.25">
      <c r="A273"/>
      <c r="B273" t="str">
        <f>IFERROR(IF(AND(VLOOKUP('Entry Form'!$C$11,Data!$N$7:$O$47,2,FALSE)=Data!E273,COUNTIF(Data!$E$7:E273,Data!E273)=1),1,IF(E273&lt;&gt;E272,"",B272+1)),"")</f>
        <v/>
      </c>
      <c r="C273" s="5" t="s">
        <v>825</v>
      </c>
      <c r="D273" s="5" t="s">
        <v>448</v>
      </c>
      <c r="E273" s="6" t="s">
        <v>407</v>
      </c>
      <c r="F273" s="54" t="s">
        <v>1264</v>
      </c>
      <c r="G273" s="54"/>
      <c r="H273" s="59" t="s">
        <v>513</v>
      </c>
      <c r="I273" s="59" t="str">
        <f t="shared" si="40"/>
        <v>W</v>
      </c>
      <c r="J273" s="56">
        <f t="shared" si="41"/>
        <v>36301</v>
      </c>
      <c r="K273" s="6" t="str">
        <f t="shared" si="42"/>
        <v>W</v>
      </c>
      <c r="L273" s="6" t="str">
        <f t="shared" si="43"/>
        <v/>
      </c>
      <c r="M273" s="6" t="str">
        <f t="shared" si="44"/>
        <v/>
      </c>
      <c r="P273" s="37"/>
      <c r="Q273" s="37"/>
      <c r="R273" s="37"/>
    </row>
    <row r="274" spans="1:18" x14ac:dyDescent="0.25">
      <c r="A274"/>
      <c r="B274" t="str">
        <f>IFERROR(IF(AND(VLOOKUP('Entry Form'!$C$11,Data!$N$7:$O$47,2,FALSE)=Data!E274,COUNTIF(Data!$E$7:E274,Data!E274)=1),1,IF(E274&lt;&gt;E273,"",B273+1)),"")</f>
        <v/>
      </c>
      <c r="C274" s="5" t="s">
        <v>779</v>
      </c>
      <c r="D274" s="5" t="s">
        <v>409</v>
      </c>
      <c r="E274" s="6" t="s">
        <v>407</v>
      </c>
      <c r="F274" s="54"/>
      <c r="G274" s="54" t="s">
        <v>1264</v>
      </c>
      <c r="H274" s="55" t="s">
        <v>462</v>
      </c>
      <c r="I274" s="59" t="str">
        <f t="shared" si="40"/>
        <v>M</v>
      </c>
      <c r="J274" s="56">
        <f t="shared" si="41"/>
        <v>22775</v>
      </c>
      <c r="K274" s="6" t="str">
        <f t="shared" si="42"/>
        <v>M</v>
      </c>
      <c r="L274" s="6" t="str">
        <f t="shared" si="43"/>
        <v>SM</v>
      </c>
      <c r="M274" s="6" t="str">
        <f t="shared" si="44"/>
        <v/>
      </c>
      <c r="P274" s="37"/>
      <c r="Q274" s="37"/>
      <c r="R274" s="37"/>
    </row>
    <row r="275" spans="1:18" x14ac:dyDescent="0.25">
      <c r="A275"/>
      <c r="B275" t="str">
        <f>IFERROR(IF(AND(VLOOKUP('Entry Form'!$C$11,Data!$N$7:$O$47,2,FALSE)=Data!E275,COUNTIF(Data!$E$7:E275,Data!E275)=1),1,IF(E275&lt;&gt;E274,"",B274+1)),"")</f>
        <v/>
      </c>
      <c r="C275" s="5" t="s">
        <v>1141</v>
      </c>
      <c r="D275" s="5" t="s">
        <v>957</v>
      </c>
      <c r="E275" s="6" t="s">
        <v>407</v>
      </c>
      <c r="F275" s="54" t="s">
        <v>1264</v>
      </c>
      <c r="G275" s="54"/>
      <c r="H275" s="55" t="s">
        <v>1046</v>
      </c>
      <c r="I275" s="59" t="str">
        <f t="shared" si="40"/>
        <v>W</v>
      </c>
      <c r="J275" s="56">
        <f t="shared" si="41"/>
        <v>26594</v>
      </c>
      <c r="K275" s="6" t="str">
        <f t="shared" si="42"/>
        <v>W</v>
      </c>
      <c r="L275" s="6" t="str">
        <f t="shared" si="43"/>
        <v>SW</v>
      </c>
      <c r="M275" s="6" t="str">
        <f t="shared" si="44"/>
        <v/>
      </c>
      <c r="P275" s="37"/>
      <c r="Q275" s="37"/>
      <c r="R275" s="37"/>
    </row>
    <row r="276" spans="1:18" x14ac:dyDescent="0.25">
      <c r="A276"/>
      <c r="B276" t="str">
        <f>IFERROR(IF(AND(VLOOKUP('Entry Form'!$C$11,Data!$N$7:$O$47,2,FALSE)=Data!E276,COUNTIF(Data!$E$7:E276,Data!E276)=1),1,IF(E276&lt;&gt;E275,"",B275+1)),"")</f>
        <v/>
      </c>
      <c r="C276" s="5" t="s">
        <v>780</v>
      </c>
      <c r="D276" s="5" t="s">
        <v>410</v>
      </c>
      <c r="E276" s="6" t="s">
        <v>407</v>
      </c>
      <c r="F276" s="54" t="s">
        <v>1264</v>
      </c>
      <c r="G276" s="54" t="s">
        <v>1264</v>
      </c>
      <c r="H276" s="55" t="s">
        <v>463</v>
      </c>
      <c r="I276" s="59" t="str">
        <f t="shared" si="40"/>
        <v>M</v>
      </c>
      <c r="J276" s="56">
        <f t="shared" si="41"/>
        <v>26308</v>
      </c>
      <c r="K276" s="6" t="str">
        <f t="shared" si="42"/>
        <v>M</v>
      </c>
      <c r="L276" s="6" t="str">
        <f t="shared" si="43"/>
        <v>SM</v>
      </c>
      <c r="M276" s="6" t="str">
        <f t="shared" si="44"/>
        <v/>
      </c>
      <c r="P276" s="37"/>
      <c r="Q276" s="37"/>
      <c r="R276" s="37"/>
    </row>
    <row r="277" spans="1:18" x14ac:dyDescent="0.25">
      <c r="A277"/>
      <c r="B277" t="str">
        <f>IFERROR(IF(AND(VLOOKUP('Entry Form'!$C$11,Data!$N$7:$O$47,2,FALSE)=Data!E277,COUNTIF(Data!$E$7:E277,Data!E277)=1),1,IF(E277&lt;&gt;E276,"",B276+1)),"")</f>
        <v/>
      </c>
      <c r="C277" s="5" t="s">
        <v>780</v>
      </c>
      <c r="D277" s="5" t="s">
        <v>442</v>
      </c>
      <c r="E277" s="6" t="s">
        <v>407</v>
      </c>
      <c r="F277" s="54" t="s">
        <v>1264</v>
      </c>
      <c r="G277" s="54" t="s">
        <v>1264</v>
      </c>
      <c r="H277" s="59" t="s">
        <v>504</v>
      </c>
      <c r="I277" s="59" t="str">
        <f t="shared" si="40"/>
        <v>M</v>
      </c>
      <c r="J277" s="56">
        <f t="shared" si="41"/>
        <v>37687</v>
      </c>
      <c r="K277" s="6" t="str">
        <f t="shared" si="42"/>
        <v>M</v>
      </c>
      <c r="L277" s="6" t="str">
        <f t="shared" si="43"/>
        <v/>
      </c>
      <c r="M277" s="6" t="str">
        <f t="shared" si="44"/>
        <v/>
      </c>
      <c r="P277" s="37"/>
      <c r="Q277" s="37"/>
      <c r="R277" s="37"/>
    </row>
    <row r="278" spans="1:18" x14ac:dyDescent="0.25">
      <c r="A278"/>
      <c r="B278" t="str">
        <f>IFERROR(IF(AND(VLOOKUP('Entry Form'!$C$11,Data!$N$7:$O$47,2,FALSE)=Data!E278,COUNTIF(Data!$E$7:E278,Data!E278)=1),1,IF(E278&lt;&gt;E277,"",B277+1)),"")</f>
        <v/>
      </c>
      <c r="C278" s="5" t="s">
        <v>781</v>
      </c>
      <c r="D278" s="5" t="s">
        <v>884</v>
      </c>
      <c r="E278" s="6" t="s">
        <v>407</v>
      </c>
      <c r="F278" s="54"/>
      <c r="G278" s="54" t="s">
        <v>1264</v>
      </c>
      <c r="H278" s="59" t="s">
        <v>464</v>
      </c>
      <c r="I278" s="59" t="str">
        <f t="shared" si="40"/>
        <v>M</v>
      </c>
      <c r="J278" s="56">
        <f t="shared" si="41"/>
        <v>35079</v>
      </c>
      <c r="K278" s="6" t="str">
        <f t="shared" si="42"/>
        <v>M</v>
      </c>
      <c r="L278" s="6" t="str">
        <f t="shared" si="43"/>
        <v/>
      </c>
      <c r="M278" s="6" t="str">
        <f t="shared" si="44"/>
        <v/>
      </c>
      <c r="P278" s="37"/>
      <c r="Q278" s="37"/>
      <c r="R278" s="37"/>
    </row>
    <row r="279" spans="1:18" x14ac:dyDescent="0.25">
      <c r="A279"/>
      <c r="B279" t="str">
        <f>IFERROR(IF(AND(VLOOKUP('Entry Form'!$C$11,Data!$N$7:$O$47,2,FALSE)=Data!E279,COUNTIF(Data!$E$7:E279,Data!E279)=1),1,IF(E279&lt;&gt;E278,"",B278+1)),"")</f>
        <v/>
      </c>
      <c r="C279" s="5" t="s">
        <v>827</v>
      </c>
      <c r="D279" s="5" t="s">
        <v>16</v>
      </c>
      <c r="E279" s="6" t="s">
        <v>407</v>
      </c>
      <c r="F279" s="54" t="s">
        <v>1264</v>
      </c>
      <c r="G279" s="54"/>
      <c r="H279" s="55" t="s">
        <v>515</v>
      </c>
      <c r="I279" s="59" t="str">
        <f t="shared" si="40"/>
        <v>M</v>
      </c>
      <c r="J279" s="56">
        <f t="shared" si="41"/>
        <v>24127</v>
      </c>
      <c r="K279" s="6" t="str">
        <f t="shared" si="42"/>
        <v>M</v>
      </c>
      <c r="L279" s="6" t="str">
        <f t="shared" si="43"/>
        <v>SM</v>
      </c>
      <c r="M279" s="6" t="str">
        <f t="shared" si="44"/>
        <v/>
      </c>
      <c r="P279" s="37"/>
      <c r="Q279" s="37"/>
      <c r="R279" s="37"/>
    </row>
    <row r="280" spans="1:18" x14ac:dyDescent="0.25">
      <c r="A280"/>
      <c r="B280" t="str">
        <f>IFERROR(IF(AND(VLOOKUP('Entry Form'!$C$11,Data!$N$7:$O$47,2,FALSE)=Data!E280,COUNTIF(Data!$E$7:E280,Data!E280)=1),1,IF(E280&lt;&gt;E279,"",B279+1)),"")</f>
        <v/>
      </c>
      <c r="C280" s="5" t="s">
        <v>782</v>
      </c>
      <c r="D280" s="5" t="s">
        <v>411</v>
      </c>
      <c r="E280" s="6" t="s">
        <v>407</v>
      </c>
      <c r="F280" s="54" t="s">
        <v>1264</v>
      </c>
      <c r="G280" s="54"/>
      <c r="H280" s="59" t="s">
        <v>465</v>
      </c>
      <c r="I280" s="59" t="str">
        <f t="shared" si="40"/>
        <v>M</v>
      </c>
      <c r="J280" s="56">
        <f t="shared" si="41"/>
        <v>27070</v>
      </c>
      <c r="K280" s="6" t="str">
        <f t="shared" si="42"/>
        <v>M</v>
      </c>
      <c r="L280" s="6" t="str">
        <f t="shared" si="43"/>
        <v>SM</v>
      </c>
      <c r="M280" s="6" t="str">
        <f t="shared" si="44"/>
        <v/>
      </c>
      <c r="P280" s="37"/>
      <c r="Q280" s="37"/>
      <c r="R280" s="37"/>
    </row>
    <row r="281" spans="1:18" x14ac:dyDescent="0.25">
      <c r="A281"/>
      <c r="B281" t="str">
        <f>IFERROR(IF(AND(VLOOKUP('Entry Form'!$C$11,Data!$N$7:$O$47,2,FALSE)=Data!E281,COUNTIF(Data!$E$7:E281,Data!E281)=1),1,IF(E281&lt;&gt;E280,"",B280+1)),"")</f>
        <v/>
      </c>
      <c r="C281" s="5" t="s">
        <v>783</v>
      </c>
      <c r="D281" s="5" t="s">
        <v>412</v>
      </c>
      <c r="E281" s="6" t="s">
        <v>407</v>
      </c>
      <c r="F281" s="54" t="s">
        <v>1264</v>
      </c>
      <c r="G281" s="54"/>
      <c r="H281" s="59" t="s">
        <v>466</v>
      </c>
      <c r="I281" s="59" t="str">
        <f t="shared" si="40"/>
        <v>M</v>
      </c>
      <c r="J281" s="56">
        <f t="shared" si="41"/>
        <v>27887</v>
      </c>
      <c r="K281" s="6" t="str">
        <f t="shared" si="42"/>
        <v>M</v>
      </c>
      <c r="L281" s="6" t="str">
        <f t="shared" si="43"/>
        <v>SM</v>
      </c>
      <c r="M281" s="6" t="str">
        <f t="shared" si="44"/>
        <v/>
      </c>
      <c r="P281" s="37"/>
      <c r="Q281" s="37"/>
      <c r="R281" s="37"/>
    </row>
    <row r="282" spans="1:18" x14ac:dyDescent="0.25">
      <c r="A282"/>
      <c r="B282" t="str">
        <f>IFERROR(IF(AND(VLOOKUP('Entry Form'!$C$11,Data!$N$7:$O$47,2,FALSE)=Data!E282,COUNTIF(Data!$E$7:E282,Data!E282)=1),1,IF(E282&lt;&gt;E281,"",B281+1)),"")</f>
        <v/>
      </c>
      <c r="C282" s="5" t="s">
        <v>784</v>
      </c>
      <c r="D282" s="5" t="s">
        <v>313</v>
      </c>
      <c r="E282" s="6" t="s">
        <v>407</v>
      </c>
      <c r="F282" s="54"/>
      <c r="G282" s="54" t="s">
        <v>1264</v>
      </c>
      <c r="H282" s="59" t="s">
        <v>467</v>
      </c>
      <c r="I282" s="59" t="str">
        <f t="shared" si="40"/>
        <v>W</v>
      </c>
      <c r="J282" s="56">
        <f t="shared" si="41"/>
        <v>31746</v>
      </c>
      <c r="K282" s="6" t="str">
        <f t="shared" si="42"/>
        <v>W</v>
      </c>
      <c r="L282" s="6" t="str">
        <f t="shared" si="43"/>
        <v/>
      </c>
      <c r="M282" s="6" t="str">
        <f t="shared" si="44"/>
        <v/>
      </c>
      <c r="P282" s="37"/>
      <c r="Q282" s="37"/>
      <c r="R282" s="37"/>
    </row>
    <row r="283" spans="1:18" x14ac:dyDescent="0.25">
      <c r="A283"/>
      <c r="B283" t="str">
        <f>IFERROR(IF(AND(VLOOKUP('Entry Form'!$C$11,Data!$N$7:$O$47,2,FALSE)=Data!E283,COUNTIF(Data!$E$7:E283,Data!E283)=1),1,IF(E283&lt;&gt;E282,"",B282+1)),"")</f>
        <v/>
      </c>
      <c r="C283" s="5" t="s">
        <v>785</v>
      </c>
      <c r="D283" s="5" t="s">
        <v>413</v>
      </c>
      <c r="E283" s="6" t="s">
        <v>407</v>
      </c>
      <c r="F283" s="54" t="s">
        <v>1264</v>
      </c>
      <c r="G283" s="54"/>
      <c r="H283" s="59" t="s">
        <v>468</v>
      </c>
      <c r="I283" s="59" t="str">
        <f t="shared" si="40"/>
        <v>M</v>
      </c>
      <c r="J283" s="56">
        <f t="shared" si="41"/>
        <v>37074</v>
      </c>
      <c r="K283" s="6" t="str">
        <f t="shared" si="42"/>
        <v>M</v>
      </c>
      <c r="L283" s="6" t="str">
        <f t="shared" si="43"/>
        <v/>
      </c>
      <c r="M283" s="6" t="str">
        <f t="shared" si="44"/>
        <v/>
      </c>
      <c r="P283" s="37"/>
      <c r="Q283" s="37"/>
      <c r="R283" s="37"/>
    </row>
    <row r="284" spans="1:18" x14ac:dyDescent="0.25">
      <c r="A284"/>
      <c r="B284" t="str">
        <f>IFERROR(IF(AND(VLOOKUP('Entry Form'!$C$11,Data!$N$7:$O$47,2,FALSE)=Data!E284,COUNTIF(Data!$E$7:E284,Data!E284)=1),1,IF(E284&lt;&gt;E283,"",B283+1)),"")</f>
        <v/>
      </c>
      <c r="C284" s="5" t="s">
        <v>786</v>
      </c>
      <c r="D284" s="5" t="s">
        <v>414</v>
      </c>
      <c r="E284" s="6" t="s">
        <v>407</v>
      </c>
      <c r="F284" s="54" t="s">
        <v>1264</v>
      </c>
      <c r="G284" s="54"/>
      <c r="H284" s="55" t="s">
        <v>469</v>
      </c>
      <c r="I284" s="59" t="str">
        <f t="shared" si="40"/>
        <v>W</v>
      </c>
      <c r="J284" s="56">
        <f t="shared" si="41"/>
        <v>35988</v>
      </c>
      <c r="K284" s="6" t="str">
        <f t="shared" si="42"/>
        <v>W</v>
      </c>
      <c r="L284" s="6" t="str">
        <f t="shared" si="43"/>
        <v/>
      </c>
      <c r="M284" s="6" t="str">
        <f t="shared" si="44"/>
        <v/>
      </c>
      <c r="P284" s="37"/>
      <c r="Q284" s="37"/>
      <c r="R284" s="37"/>
    </row>
    <row r="285" spans="1:18" x14ac:dyDescent="0.25">
      <c r="A285"/>
      <c r="B285" t="str">
        <f>IFERROR(IF(AND(VLOOKUP('Entry Form'!$C$11,Data!$N$7:$O$47,2,FALSE)=Data!E285,COUNTIF(Data!$E$7:E285,Data!E285)=1),1,IF(E285&lt;&gt;E284,"",B284+1)),"")</f>
        <v/>
      </c>
      <c r="C285" s="5" t="s">
        <v>787</v>
      </c>
      <c r="D285" s="5" t="s">
        <v>415</v>
      </c>
      <c r="E285" s="6" t="s">
        <v>407</v>
      </c>
      <c r="F285" s="54" t="s">
        <v>1264</v>
      </c>
      <c r="G285" s="54"/>
      <c r="H285" s="55" t="s">
        <v>470</v>
      </c>
      <c r="I285" s="59" t="str">
        <f t="shared" si="40"/>
        <v>M</v>
      </c>
      <c r="J285" s="56">
        <f t="shared" si="41"/>
        <v>24435</v>
      </c>
      <c r="K285" s="6" t="str">
        <f t="shared" si="42"/>
        <v>M</v>
      </c>
      <c r="L285" s="6" t="str">
        <f t="shared" si="43"/>
        <v>SM</v>
      </c>
      <c r="M285" s="6" t="str">
        <f t="shared" si="44"/>
        <v/>
      </c>
      <c r="P285" s="37"/>
      <c r="Q285" s="37"/>
      <c r="R285" s="37"/>
    </row>
    <row r="286" spans="1:18" x14ac:dyDescent="0.25">
      <c r="A286"/>
      <c r="B286" t="str">
        <f>IFERROR(IF(AND(VLOOKUP('Entry Form'!$C$11,Data!$N$7:$O$47,2,FALSE)=Data!E286,COUNTIF(Data!$E$7:E286,Data!E286)=1),1,IF(E286&lt;&gt;E285,"",B285+1)),"")</f>
        <v/>
      </c>
      <c r="C286" s="5" t="s">
        <v>787</v>
      </c>
      <c r="D286" s="5" t="s">
        <v>416</v>
      </c>
      <c r="E286" s="6" t="s">
        <v>407</v>
      </c>
      <c r="F286" s="54" t="s">
        <v>1264</v>
      </c>
      <c r="G286" s="54"/>
      <c r="H286" s="55" t="s">
        <v>471</v>
      </c>
      <c r="I286" s="59" t="str">
        <f t="shared" si="40"/>
        <v>M</v>
      </c>
      <c r="J286" s="56">
        <f t="shared" si="41"/>
        <v>34906</v>
      </c>
      <c r="K286" s="6" t="str">
        <f t="shared" si="42"/>
        <v>M</v>
      </c>
      <c r="L286" s="6" t="str">
        <f t="shared" si="43"/>
        <v/>
      </c>
      <c r="M286" s="6" t="str">
        <f t="shared" si="44"/>
        <v/>
      </c>
      <c r="P286" s="37"/>
      <c r="Q286" s="37"/>
      <c r="R286" s="37"/>
    </row>
    <row r="287" spans="1:18" x14ac:dyDescent="0.25">
      <c r="A287"/>
      <c r="B287" t="str">
        <f>IFERROR(IF(AND(VLOOKUP('Entry Form'!$C$11,Data!$N$7:$O$47,2,FALSE)=Data!E287,COUNTIF(Data!$E$7:E287,Data!E287)=1),1,IF(E287&lt;&gt;E286,"",B286+1)),"")</f>
        <v/>
      </c>
      <c r="C287" s="5" t="s">
        <v>839</v>
      </c>
      <c r="D287" s="5" t="s">
        <v>457</v>
      </c>
      <c r="E287" s="6" t="s">
        <v>407</v>
      </c>
      <c r="F287" s="54" t="s">
        <v>1264</v>
      </c>
      <c r="G287" s="54"/>
      <c r="H287" s="59" t="s">
        <v>530</v>
      </c>
      <c r="I287" s="59" t="str">
        <f t="shared" si="40"/>
        <v>W</v>
      </c>
      <c r="J287" s="56">
        <f t="shared" si="41"/>
        <v>37939</v>
      </c>
      <c r="K287" s="6" t="str">
        <f t="shared" si="42"/>
        <v>W</v>
      </c>
      <c r="L287" s="6" t="str">
        <f t="shared" si="43"/>
        <v>J</v>
      </c>
      <c r="M287" s="6" t="str">
        <f t="shared" si="44"/>
        <v/>
      </c>
      <c r="P287" s="37"/>
      <c r="Q287" s="37"/>
      <c r="R287" s="37"/>
    </row>
    <row r="288" spans="1:18" x14ac:dyDescent="0.25">
      <c r="A288"/>
      <c r="B288" t="str">
        <f>IFERROR(IF(AND(VLOOKUP('Entry Form'!$C$11,Data!$N$7:$O$47,2,FALSE)=Data!E288,COUNTIF(Data!$E$7:E288,Data!E288)=1),1,IF(E288&lt;&gt;E287,"",B287+1)),"")</f>
        <v/>
      </c>
      <c r="C288" s="5" t="s">
        <v>788</v>
      </c>
      <c r="D288" s="5" t="s">
        <v>417</v>
      </c>
      <c r="E288" s="6" t="s">
        <v>407</v>
      </c>
      <c r="F288" s="54" t="s">
        <v>1264</v>
      </c>
      <c r="G288" s="54"/>
      <c r="H288" s="55" t="s">
        <v>472</v>
      </c>
      <c r="I288" s="59" t="str">
        <f t="shared" si="40"/>
        <v>W</v>
      </c>
      <c r="J288" s="56">
        <f t="shared" si="41"/>
        <v>33467</v>
      </c>
      <c r="K288" s="6" t="str">
        <f t="shared" si="42"/>
        <v>W</v>
      </c>
      <c r="L288" s="6" t="str">
        <f t="shared" si="43"/>
        <v/>
      </c>
      <c r="M288" s="6" t="str">
        <f t="shared" si="44"/>
        <v/>
      </c>
      <c r="P288" s="37"/>
      <c r="Q288" s="37"/>
      <c r="R288" s="37"/>
    </row>
    <row r="289" spans="1:18" x14ac:dyDescent="0.25">
      <c r="A289"/>
      <c r="B289" t="str">
        <f>IFERROR(IF(AND(VLOOKUP('Entry Form'!$C$11,Data!$N$7:$O$47,2,FALSE)=Data!E289,COUNTIF(Data!$E$7:E289,Data!E289)=1),1,IF(E289&lt;&gt;E288,"",B288+1)),"")</f>
        <v/>
      </c>
      <c r="C289" s="5" t="s">
        <v>789</v>
      </c>
      <c r="D289" s="5" t="s">
        <v>418</v>
      </c>
      <c r="E289" s="6" t="s">
        <v>407</v>
      </c>
      <c r="F289" s="54" t="s">
        <v>1264</v>
      </c>
      <c r="G289" s="54"/>
      <c r="H289" s="55" t="s">
        <v>473</v>
      </c>
      <c r="I289" s="59" t="str">
        <f t="shared" si="40"/>
        <v>M</v>
      </c>
      <c r="J289" s="56">
        <f t="shared" si="41"/>
        <v>32348</v>
      </c>
      <c r="K289" s="6" t="str">
        <f t="shared" si="42"/>
        <v>M</v>
      </c>
      <c r="L289" s="6" t="str">
        <f t="shared" si="43"/>
        <v/>
      </c>
      <c r="M289" s="6" t="str">
        <f t="shared" si="44"/>
        <v/>
      </c>
      <c r="P289" s="37"/>
      <c r="Q289" s="37"/>
      <c r="R289" s="37"/>
    </row>
    <row r="290" spans="1:18" x14ac:dyDescent="0.25">
      <c r="A290"/>
      <c r="B290" t="str">
        <f>IFERROR(IF(AND(VLOOKUP('Entry Form'!$C$11,Data!$N$7:$O$47,2,FALSE)=Data!E290,COUNTIF(Data!$E$7:E290,Data!E290)=1),1,IF(E290&lt;&gt;E289,"",B289+1)),"")</f>
        <v/>
      </c>
      <c r="C290" s="5" t="s">
        <v>790</v>
      </c>
      <c r="D290" s="5" t="s">
        <v>419</v>
      </c>
      <c r="E290" s="6" t="s">
        <v>407</v>
      </c>
      <c r="F290" s="54"/>
      <c r="G290" s="54" t="s">
        <v>1264</v>
      </c>
      <c r="H290" s="59" t="s">
        <v>474</v>
      </c>
      <c r="I290" s="59" t="str">
        <f t="shared" si="40"/>
        <v>M</v>
      </c>
      <c r="J290" s="56">
        <f t="shared" si="41"/>
        <v>29676</v>
      </c>
      <c r="K290" s="6" t="str">
        <f t="shared" si="42"/>
        <v>M</v>
      </c>
      <c r="L290" s="6" t="str">
        <f t="shared" si="43"/>
        <v/>
      </c>
      <c r="M290" s="6" t="str">
        <f t="shared" si="44"/>
        <v/>
      </c>
      <c r="P290" s="37"/>
      <c r="Q290" s="37"/>
      <c r="R290" s="37"/>
    </row>
    <row r="291" spans="1:18" x14ac:dyDescent="0.25">
      <c r="A291"/>
      <c r="B291" t="str">
        <f>IFERROR(IF(AND(VLOOKUP('Entry Form'!$C$11,Data!$N$7:$O$47,2,FALSE)=Data!E291,COUNTIF(Data!$E$7:E291,Data!E291)=1),1,IF(E291&lt;&gt;E290,"",B290+1)),"")</f>
        <v/>
      </c>
      <c r="C291" s="5" t="s">
        <v>790</v>
      </c>
      <c r="D291" s="5" t="s">
        <v>420</v>
      </c>
      <c r="E291" s="6" t="s">
        <v>407</v>
      </c>
      <c r="F291" s="54"/>
      <c r="G291" s="54" t="s">
        <v>1264</v>
      </c>
      <c r="H291" s="55" t="s">
        <v>475</v>
      </c>
      <c r="I291" s="59" t="str">
        <f t="shared" si="40"/>
        <v>M</v>
      </c>
      <c r="J291" s="56">
        <f t="shared" si="41"/>
        <v>30831</v>
      </c>
      <c r="K291" s="6" t="str">
        <f t="shared" si="42"/>
        <v>M</v>
      </c>
      <c r="L291" s="6" t="str">
        <f t="shared" si="43"/>
        <v/>
      </c>
      <c r="M291" s="6" t="str">
        <f t="shared" si="44"/>
        <v/>
      </c>
      <c r="P291" s="37"/>
      <c r="Q291" s="37"/>
      <c r="R291" s="37"/>
    </row>
    <row r="292" spans="1:18" x14ac:dyDescent="0.25">
      <c r="A292"/>
      <c r="B292" t="str">
        <f>IFERROR(IF(AND(VLOOKUP('Entry Form'!$C$11,Data!$N$7:$O$47,2,FALSE)=Data!E292,COUNTIF(Data!$E$7:E292,Data!E292)=1),1,IF(E292&lt;&gt;E291,"",B291+1)),"")</f>
        <v/>
      </c>
      <c r="C292" s="5" t="s">
        <v>790</v>
      </c>
      <c r="D292" s="5" t="s">
        <v>30</v>
      </c>
      <c r="E292" s="6" t="s">
        <v>407</v>
      </c>
      <c r="F292" s="54"/>
      <c r="G292" s="54" t="s">
        <v>1264</v>
      </c>
      <c r="H292" s="59" t="s">
        <v>476</v>
      </c>
      <c r="I292" s="59" t="str">
        <f t="shared" si="40"/>
        <v>M</v>
      </c>
      <c r="J292" s="56">
        <f t="shared" si="41"/>
        <v>18109</v>
      </c>
      <c r="K292" s="6" t="str">
        <f t="shared" si="42"/>
        <v>M</v>
      </c>
      <c r="L292" s="6" t="str">
        <f t="shared" si="43"/>
        <v>SM</v>
      </c>
      <c r="M292" s="6" t="str">
        <f t="shared" si="44"/>
        <v/>
      </c>
      <c r="P292" s="37"/>
      <c r="Q292" s="37"/>
      <c r="R292" s="37"/>
    </row>
    <row r="293" spans="1:18" x14ac:dyDescent="0.25">
      <c r="A293"/>
      <c r="B293" t="str">
        <f>IFERROR(IF(AND(VLOOKUP('Entry Form'!$C$11,Data!$N$7:$O$47,2,FALSE)=Data!E293,COUNTIF(Data!$E$7:E293,Data!E293)=1),1,IF(E293&lt;&gt;E292,"",B292+1)),"")</f>
        <v/>
      </c>
      <c r="C293" s="5" t="s">
        <v>833</v>
      </c>
      <c r="D293" s="5" t="s">
        <v>31</v>
      </c>
      <c r="E293" s="6" t="s">
        <v>407</v>
      </c>
      <c r="F293" s="54"/>
      <c r="G293" s="54" t="s">
        <v>1264</v>
      </c>
      <c r="H293" s="55" t="s">
        <v>522</v>
      </c>
      <c r="I293" s="59" t="str">
        <f t="shared" si="40"/>
        <v>M</v>
      </c>
      <c r="J293" s="56">
        <f t="shared" si="41"/>
        <v>28742</v>
      </c>
      <c r="K293" s="6" t="str">
        <f t="shared" si="42"/>
        <v>M</v>
      </c>
      <c r="L293" s="6" t="str">
        <f t="shared" si="43"/>
        <v/>
      </c>
      <c r="M293" s="6" t="str">
        <f t="shared" si="44"/>
        <v/>
      </c>
      <c r="P293" s="37"/>
      <c r="Q293" s="37"/>
      <c r="R293" s="37"/>
    </row>
    <row r="294" spans="1:18" x14ac:dyDescent="0.25">
      <c r="A294"/>
      <c r="B294" t="str">
        <f>IFERROR(IF(AND(VLOOKUP('Entry Form'!$C$11,Data!$N$7:$O$47,2,FALSE)=Data!E294,COUNTIF(Data!$E$7:E294,Data!E294)=1),1,IF(E294&lt;&gt;E293,"",B293+1)),"")</f>
        <v/>
      </c>
      <c r="C294" s="5" t="s">
        <v>791</v>
      </c>
      <c r="D294" s="5" t="s">
        <v>421</v>
      </c>
      <c r="E294" s="6" t="s">
        <v>407</v>
      </c>
      <c r="F294" s="54" t="s">
        <v>1264</v>
      </c>
      <c r="G294" s="54"/>
      <c r="H294" s="55" t="s">
        <v>477</v>
      </c>
      <c r="I294" s="59" t="str">
        <f t="shared" si="40"/>
        <v>M</v>
      </c>
      <c r="J294" s="56">
        <f t="shared" si="41"/>
        <v>20306</v>
      </c>
      <c r="K294" s="6" t="str">
        <f t="shared" si="42"/>
        <v>M</v>
      </c>
      <c r="L294" s="6" t="str">
        <f t="shared" si="43"/>
        <v>SM</v>
      </c>
      <c r="M294" s="6" t="str">
        <f t="shared" si="44"/>
        <v/>
      </c>
      <c r="P294" s="37"/>
      <c r="Q294" s="37"/>
      <c r="R294" s="37"/>
    </row>
    <row r="295" spans="1:18" x14ac:dyDescent="0.25">
      <c r="A295"/>
      <c r="B295" t="str">
        <f>IFERROR(IF(AND(VLOOKUP('Entry Form'!$C$11,Data!$N$7:$O$47,2,FALSE)=Data!E295,COUNTIF(Data!$E$7:E295,Data!E295)=1),1,IF(E295&lt;&gt;E294,"",B294+1)),"")</f>
        <v/>
      </c>
      <c r="C295" s="5" t="s">
        <v>792</v>
      </c>
      <c r="D295" s="5" t="s">
        <v>422</v>
      </c>
      <c r="E295" s="6" t="s">
        <v>407</v>
      </c>
      <c r="F295" s="54" t="s">
        <v>1264</v>
      </c>
      <c r="G295" s="54"/>
      <c r="H295" s="55" t="s">
        <v>478</v>
      </c>
      <c r="I295" s="59" t="str">
        <f t="shared" si="40"/>
        <v>M</v>
      </c>
      <c r="J295" s="56">
        <f t="shared" si="41"/>
        <v>31160</v>
      </c>
      <c r="K295" s="6" t="str">
        <f t="shared" si="42"/>
        <v>M</v>
      </c>
      <c r="L295" s="6" t="str">
        <f t="shared" si="43"/>
        <v/>
      </c>
      <c r="M295" s="6" t="str">
        <f t="shared" si="44"/>
        <v/>
      </c>
      <c r="P295" s="37"/>
      <c r="Q295" s="37"/>
      <c r="R295" s="37"/>
    </row>
    <row r="296" spans="1:18" x14ac:dyDescent="0.25">
      <c r="A296"/>
      <c r="B296" t="str">
        <f>IFERROR(IF(AND(VLOOKUP('Entry Form'!$C$11,Data!$N$7:$O$47,2,FALSE)=Data!E296,COUNTIF(Data!$E$7:E296,Data!E296)=1),1,IF(E296&lt;&gt;E295,"",B295+1)),"")</f>
        <v/>
      </c>
      <c r="C296" s="5" t="s">
        <v>795</v>
      </c>
      <c r="D296" s="5" t="s">
        <v>425</v>
      </c>
      <c r="E296" s="6" t="s">
        <v>407</v>
      </c>
      <c r="F296" s="54" t="s">
        <v>1264</v>
      </c>
      <c r="G296" s="54"/>
      <c r="H296" s="59" t="s">
        <v>481</v>
      </c>
      <c r="I296" s="59" t="str">
        <f t="shared" si="40"/>
        <v>M</v>
      </c>
      <c r="J296" s="56">
        <f t="shared" si="41"/>
        <v>35372</v>
      </c>
      <c r="K296" s="6" t="str">
        <f t="shared" si="42"/>
        <v>M</v>
      </c>
      <c r="L296" s="6" t="str">
        <f t="shared" si="43"/>
        <v/>
      </c>
      <c r="M296" s="6" t="str">
        <f t="shared" si="44"/>
        <v/>
      </c>
      <c r="P296" s="37"/>
      <c r="Q296" s="37"/>
      <c r="R296" s="37"/>
    </row>
    <row r="297" spans="1:18" x14ac:dyDescent="0.25">
      <c r="A297"/>
      <c r="B297" t="str">
        <f>IFERROR(IF(AND(VLOOKUP('Entry Form'!$C$11,Data!$N$7:$O$47,2,FALSE)=Data!E297,COUNTIF(Data!$E$7:E297,Data!E297)=1),1,IF(E297&lt;&gt;E296,"",B296+1)),"")</f>
        <v/>
      </c>
      <c r="C297" s="5" t="s">
        <v>793</v>
      </c>
      <c r="D297" s="5" t="s">
        <v>423</v>
      </c>
      <c r="E297" s="6" t="s">
        <v>407</v>
      </c>
      <c r="F297" s="54" t="s">
        <v>1264</v>
      </c>
      <c r="G297" s="54"/>
      <c r="H297" s="59" t="s">
        <v>479</v>
      </c>
      <c r="I297" s="59" t="str">
        <f t="shared" si="40"/>
        <v>W</v>
      </c>
      <c r="J297" s="56">
        <f t="shared" si="41"/>
        <v>34519</v>
      </c>
      <c r="K297" s="6" t="str">
        <f t="shared" si="42"/>
        <v>W</v>
      </c>
      <c r="L297" s="6" t="str">
        <f t="shared" si="43"/>
        <v/>
      </c>
      <c r="M297" s="6" t="str">
        <f t="shared" si="44"/>
        <v/>
      </c>
      <c r="P297" s="37"/>
      <c r="Q297" s="37"/>
      <c r="R297" s="37"/>
    </row>
    <row r="298" spans="1:18" x14ac:dyDescent="0.25">
      <c r="A298"/>
      <c r="B298" t="str">
        <f>IFERROR(IF(AND(VLOOKUP('Entry Form'!$C$11,Data!$N$7:$O$47,2,FALSE)=Data!E298,COUNTIF(Data!$E$7:E298,Data!E298)=1),1,IF(E298&lt;&gt;E297,"",B297+1)),"")</f>
        <v/>
      </c>
      <c r="C298" s="5" t="s">
        <v>794</v>
      </c>
      <c r="D298" s="5" t="s">
        <v>456</v>
      </c>
      <c r="E298" s="6" t="s">
        <v>407</v>
      </c>
      <c r="F298" s="54" t="s">
        <v>1264</v>
      </c>
      <c r="G298" s="54"/>
      <c r="H298" s="55" t="s">
        <v>529</v>
      </c>
      <c r="I298" s="59" t="str">
        <f t="shared" si="40"/>
        <v>W</v>
      </c>
      <c r="J298" s="56">
        <f t="shared" si="41"/>
        <v>38691</v>
      </c>
      <c r="K298" s="6" t="str">
        <f t="shared" si="42"/>
        <v>W</v>
      </c>
      <c r="L298" s="6" t="str">
        <f t="shared" si="43"/>
        <v>J</v>
      </c>
      <c r="M298" s="6" t="str">
        <f t="shared" si="44"/>
        <v/>
      </c>
      <c r="P298" s="37"/>
      <c r="Q298" s="37"/>
      <c r="R298" s="37"/>
    </row>
    <row r="299" spans="1:18" x14ac:dyDescent="0.25">
      <c r="A299"/>
      <c r="B299" t="str">
        <f>IFERROR(IF(AND(VLOOKUP('Entry Form'!$C$11,Data!$N$7:$O$47,2,FALSE)=Data!E299,COUNTIF(Data!$E$7:E299,Data!E299)=1),1,IF(E299&lt;&gt;E298,"",B298+1)),"")</f>
        <v/>
      </c>
      <c r="C299" s="5" t="s">
        <v>794</v>
      </c>
      <c r="D299" s="5" t="s">
        <v>424</v>
      </c>
      <c r="E299" s="6" t="s">
        <v>407</v>
      </c>
      <c r="F299" s="54" t="s">
        <v>1264</v>
      </c>
      <c r="G299" s="54"/>
      <c r="H299" s="59" t="s">
        <v>480</v>
      </c>
      <c r="I299" s="59" t="str">
        <f t="shared" si="40"/>
        <v>M</v>
      </c>
      <c r="J299" s="56">
        <f t="shared" si="41"/>
        <v>36541</v>
      </c>
      <c r="K299" s="6" t="str">
        <f t="shared" si="42"/>
        <v>M</v>
      </c>
      <c r="L299" s="6" t="str">
        <f t="shared" si="43"/>
        <v/>
      </c>
      <c r="M299" s="6" t="str">
        <f t="shared" si="44"/>
        <v/>
      </c>
      <c r="P299" s="37"/>
      <c r="Q299" s="37"/>
      <c r="R299" s="37"/>
    </row>
    <row r="300" spans="1:18" x14ac:dyDescent="0.25">
      <c r="A300"/>
      <c r="B300" t="str">
        <f>IFERROR(IF(AND(VLOOKUP('Entry Form'!$C$11,Data!$N$7:$O$47,2,FALSE)=Data!E300,COUNTIF(Data!$E$7:E300,Data!E300)=1),1,IF(E300&lt;&gt;E299,"",B299+1)),"")</f>
        <v/>
      </c>
      <c r="C300" s="5" t="s">
        <v>796</v>
      </c>
      <c r="D300" s="5" t="s">
        <v>5</v>
      </c>
      <c r="E300" s="6" t="s">
        <v>407</v>
      </c>
      <c r="F300" s="54"/>
      <c r="G300" s="54" t="s">
        <v>1264</v>
      </c>
      <c r="H300" s="59" t="s">
        <v>482</v>
      </c>
      <c r="I300" s="59" t="str">
        <f t="shared" si="40"/>
        <v>M</v>
      </c>
      <c r="J300" s="56">
        <f t="shared" si="41"/>
        <v>21005</v>
      </c>
      <c r="K300" s="6" t="str">
        <f t="shared" si="42"/>
        <v>M</v>
      </c>
      <c r="L300" s="6" t="str">
        <f t="shared" si="43"/>
        <v>SM</v>
      </c>
      <c r="M300" s="6" t="str">
        <f t="shared" si="44"/>
        <v/>
      </c>
      <c r="P300" s="37"/>
      <c r="Q300" s="37"/>
      <c r="R300" s="37"/>
    </row>
    <row r="301" spans="1:18" x14ac:dyDescent="0.25">
      <c r="A301"/>
      <c r="B301" t="str">
        <f>IFERROR(IF(AND(VLOOKUP('Entry Form'!$C$11,Data!$N$7:$O$47,2,FALSE)=Data!E301,COUNTIF(Data!$E$7:E301,Data!E301)=1),1,IF(E301&lt;&gt;E300,"",B300+1)),"")</f>
        <v/>
      </c>
      <c r="C301" s="5" t="s">
        <v>818</v>
      </c>
      <c r="D301" s="5" t="s">
        <v>444</v>
      </c>
      <c r="E301" s="6" t="s">
        <v>407</v>
      </c>
      <c r="F301" s="54"/>
      <c r="G301" s="54" t="s">
        <v>1264</v>
      </c>
      <c r="H301" s="59" t="s">
        <v>506</v>
      </c>
      <c r="I301" s="59" t="str">
        <f t="shared" si="40"/>
        <v>M</v>
      </c>
      <c r="J301" s="56">
        <f t="shared" si="41"/>
        <v>23094</v>
      </c>
      <c r="K301" s="6" t="str">
        <f t="shared" si="42"/>
        <v>M</v>
      </c>
      <c r="L301" s="6" t="str">
        <f t="shared" si="43"/>
        <v>SM</v>
      </c>
      <c r="M301" s="6" t="str">
        <f t="shared" si="44"/>
        <v/>
      </c>
      <c r="P301" s="37"/>
      <c r="Q301" s="37"/>
      <c r="R301" s="37"/>
    </row>
    <row r="302" spans="1:18" x14ac:dyDescent="0.25">
      <c r="A302"/>
      <c r="B302" t="str">
        <f>IFERROR(IF(AND(VLOOKUP('Entry Form'!$C$11,Data!$N$7:$O$47,2,FALSE)=Data!E302,COUNTIF(Data!$E$7:E302,Data!E302)=1),1,IF(E302&lt;&gt;E301,"",B301+1)),"")</f>
        <v/>
      </c>
      <c r="C302" s="5" t="s">
        <v>797</v>
      </c>
      <c r="D302" s="5" t="s">
        <v>426</v>
      </c>
      <c r="E302" s="6" t="s">
        <v>407</v>
      </c>
      <c r="F302" s="54" t="s">
        <v>1264</v>
      </c>
      <c r="G302" s="54"/>
      <c r="H302" s="59" t="s">
        <v>483</v>
      </c>
      <c r="I302" s="59" t="str">
        <f t="shared" si="40"/>
        <v>W</v>
      </c>
      <c r="J302" s="56">
        <f t="shared" si="41"/>
        <v>21845</v>
      </c>
      <c r="K302" s="6" t="str">
        <f t="shared" si="42"/>
        <v>W</v>
      </c>
      <c r="L302" s="6" t="str">
        <f t="shared" si="43"/>
        <v>SW</v>
      </c>
      <c r="M302" s="6" t="str">
        <f t="shared" si="44"/>
        <v/>
      </c>
      <c r="P302" s="37"/>
      <c r="Q302" s="37"/>
      <c r="R302" s="37"/>
    </row>
    <row r="303" spans="1:18" x14ac:dyDescent="0.25">
      <c r="A303"/>
      <c r="B303" t="str">
        <f>IFERROR(IF(AND(VLOOKUP('Entry Form'!$C$11,Data!$N$7:$O$47,2,FALSE)=Data!E303,COUNTIF(Data!$E$7:E303,Data!E303)=1),1,IF(E303&lt;&gt;E302,"",B302+1)),"")</f>
        <v/>
      </c>
      <c r="C303" s="5" t="s">
        <v>798</v>
      </c>
      <c r="D303" s="5" t="s">
        <v>427</v>
      </c>
      <c r="E303" s="6" t="s">
        <v>407</v>
      </c>
      <c r="F303" s="54"/>
      <c r="G303" s="54" t="s">
        <v>1264</v>
      </c>
      <c r="H303" s="55" t="s">
        <v>484</v>
      </c>
      <c r="I303" s="59" t="str">
        <f t="shared" si="40"/>
        <v>M</v>
      </c>
      <c r="J303" s="56">
        <f t="shared" si="41"/>
        <v>21903</v>
      </c>
      <c r="K303" s="6" t="str">
        <f t="shared" si="42"/>
        <v>M</v>
      </c>
      <c r="L303" s="6" t="str">
        <f t="shared" si="43"/>
        <v>SM</v>
      </c>
      <c r="M303" s="6" t="str">
        <f t="shared" si="44"/>
        <v/>
      </c>
      <c r="P303" s="37"/>
      <c r="Q303" s="37"/>
      <c r="R303" s="37"/>
    </row>
    <row r="304" spans="1:18" x14ac:dyDescent="0.25">
      <c r="A304"/>
      <c r="B304" t="str">
        <f>IFERROR(IF(AND(VLOOKUP('Entry Form'!$C$11,Data!$N$7:$O$47,2,FALSE)=Data!E304,COUNTIF(Data!$E$7:E304,Data!E304)=1),1,IF(E304&lt;&gt;E303,"",B303+1)),"")</f>
        <v/>
      </c>
      <c r="C304" s="5" t="s">
        <v>828</v>
      </c>
      <c r="D304" s="5" t="s">
        <v>74</v>
      </c>
      <c r="E304" s="6" t="s">
        <v>407</v>
      </c>
      <c r="F304" s="54" t="s">
        <v>1264</v>
      </c>
      <c r="G304" s="54"/>
      <c r="H304" s="55" t="s">
        <v>516</v>
      </c>
      <c r="I304" s="59" t="str">
        <f t="shared" ref="I304:I367" si="45">MID(H304,6,1)</f>
        <v>M</v>
      </c>
      <c r="J304" s="56">
        <f t="shared" si="41"/>
        <v>20410</v>
      </c>
      <c r="K304" s="6" t="str">
        <f t="shared" si="42"/>
        <v>M</v>
      </c>
      <c r="L304" s="6" t="str">
        <f t="shared" si="43"/>
        <v>SM</v>
      </c>
      <c r="M304" s="6" t="str">
        <f t="shared" si="44"/>
        <v/>
      </c>
      <c r="P304" s="37"/>
      <c r="Q304" s="37"/>
      <c r="R304" s="37"/>
    </row>
    <row r="305" spans="1:18" x14ac:dyDescent="0.25">
      <c r="A305"/>
      <c r="B305" t="str">
        <f>IFERROR(IF(AND(VLOOKUP('Entry Form'!$C$11,Data!$N$7:$O$47,2,FALSE)=Data!E305,COUNTIF(Data!$E$7:E305,Data!E305)=1),1,IF(E305&lt;&gt;E304,"",B304+1)),"")</f>
        <v/>
      </c>
      <c r="C305" s="5" t="s">
        <v>799</v>
      </c>
      <c r="D305" s="5" t="s">
        <v>428</v>
      </c>
      <c r="E305" s="6" t="s">
        <v>407</v>
      </c>
      <c r="F305" s="54" t="s">
        <v>1264</v>
      </c>
      <c r="G305" s="54"/>
      <c r="H305" s="55" t="s">
        <v>485</v>
      </c>
      <c r="I305" s="59" t="str">
        <f t="shared" si="45"/>
        <v>M</v>
      </c>
      <c r="J305" s="56">
        <f t="shared" si="41"/>
        <v>21473</v>
      </c>
      <c r="K305" s="6" t="str">
        <f t="shared" si="42"/>
        <v>M</v>
      </c>
      <c r="L305" s="6" t="str">
        <f t="shared" si="43"/>
        <v>SM</v>
      </c>
      <c r="M305" s="6" t="str">
        <f t="shared" si="44"/>
        <v/>
      </c>
      <c r="P305" s="37"/>
      <c r="Q305" s="37"/>
      <c r="R305" s="37"/>
    </row>
    <row r="306" spans="1:18" x14ac:dyDescent="0.25">
      <c r="A306"/>
      <c r="B306" t="str">
        <f>IFERROR(IF(AND(VLOOKUP('Entry Form'!$C$11,Data!$N$7:$O$47,2,FALSE)=Data!E306,COUNTIF(Data!$E$7:E306,Data!E306)=1),1,IF(E306&lt;&gt;E305,"",B305+1)),"")</f>
        <v/>
      </c>
      <c r="C306" s="5" t="s">
        <v>832</v>
      </c>
      <c r="D306" s="5" t="s">
        <v>451</v>
      </c>
      <c r="E306" s="6" t="s">
        <v>407</v>
      </c>
      <c r="F306" s="54" t="s">
        <v>1264</v>
      </c>
      <c r="G306" s="54"/>
      <c r="H306" s="55" t="s">
        <v>521</v>
      </c>
      <c r="I306" s="59" t="str">
        <f t="shared" si="45"/>
        <v>W</v>
      </c>
      <c r="J306" s="56">
        <f t="shared" si="41"/>
        <v>33634</v>
      </c>
      <c r="K306" s="6" t="str">
        <f t="shared" si="42"/>
        <v>W</v>
      </c>
      <c r="L306" s="6" t="str">
        <f t="shared" si="43"/>
        <v/>
      </c>
      <c r="M306" s="6" t="str">
        <f t="shared" si="44"/>
        <v/>
      </c>
      <c r="P306" s="37"/>
      <c r="Q306" s="37"/>
      <c r="R306" s="37"/>
    </row>
    <row r="307" spans="1:18" x14ac:dyDescent="0.25">
      <c r="A307"/>
      <c r="B307" t="str">
        <f>IFERROR(IF(AND(VLOOKUP('Entry Form'!$C$11,Data!$N$7:$O$47,2,FALSE)=Data!E307,COUNTIF(Data!$E$7:E307,Data!E307)=1),1,IF(E307&lt;&gt;E306,"",B306+1)),"")</f>
        <v/>
      </c>
      <c r="C307" s="5" t="s">
        <v>800</v>
      </c>
      <c r="D307" s="5" t="s">
        <v>429</v>
      </c>
      <c r="E307" s="6" t="s">
        <v>407</v>
      </c>
      <c r="F307" s="54" t="s">
        <v>1264</v>
      </c>
      <c r="G307" s="54"/>
      <c r="H307" s="55" t="s">
        <v>486</v>
      </c>
      <c r="I307" s="59" t="str">
        <f t="shared" si="45"/>
        <v>M</v>
      </c>
      <c r="J307" s="56">
        <f t="shared" si="41"/>
        <v>21655</v>
      </c>
      <c r="K307" s="6" t="str">
        <f t="shared" si="42"/>
        <v>M</v>
      </c>
      <c r="L307" s="6" t="str">
        <f t="shared" si="43"/>
        <v>SM</v>
      </c>
      <c r="M307" s="6" t="str">
        <f t="shared" si="44"/>
        <v/>
      </c>
      <c r="P307" s="37"/>
      <c r="Q307" s="37"/>
      <c r="R307" s="37"/>
    </row>
    <row r="308" spans="1:18" x14ac:dyDescent="0.25">
      <c r="A308"/>
      <c r="B308" t="str">
        <f>IFERROR(IF(AND(VLOOKUP('Entry Form'!$C$11,Data!$N$7:$O$47,2,FALSE)=Data!E308,COUNTIF(Data!$E$7:E308,Data!E308)=1),1,IF(E308&lt;&gt;E307,"",B307+1)),"")</f>
        <v/>
      </c>
      <c r="C308" s="62" t="s">
        <v>801</v>
      </c>
      <c r="D308" s="62" t="s">
        <v>22</v>
      </c>
      <c r="E308" s="63" t="s">
        <v>407</v>
      </c>
      <c r="F308" s="54"/>
      <c r="G308" s="54" t="s">
        <v>1264</v>
      </c>
      <c r="H308" s="64" t="s">
        <v>487</v>
      </c>
      <c r="I308" s="59" t="str">
        <f t="shared" si="45"/>
        <v>W</v>
      </c>
      <c r="J308" s="56">
        <f t="shared" si="41"/>
        <v>26487</v>
      </c>
      <c r="K308" s="6" t="str">
        <f t="shared" si="42"/>
        <v>W</v>
      </c>
      <c r="L308" s="6" t="str">
        <f t="shared" si="43"/>
        <v>SW</v>
      </c>
      <c r="M308" s="6" t="str">
        <f t="shared" si="44"/>
        <v/>
      </c>
      <c r="P308" s="37"/>
      <c r="Q308" s="37"/>
      <c r="R308" s="37"/>
    </row>
    <row r="309" spans="1:18" x14ac:dyDescent="0.25">
      <c r="A309"/>
      <c r="B309" t="str">
        <f>IFERROR(IF(AND(VLOOKUP('Entry Form'!$C$11,Data!$N$7:$O$47,2,FALSE)=Data!E309,COUNTIF(Data!$E$7:E309,Data!E309)=1),1,IF(E309&lt;&gt;E308,"",B308+1)),"")</f>
        <v/>
      </c>
      <c r="C309" s="5" t="s">
        <v>829</v>
      </c>
      <c r="D309" s="5" t="s">
        <v>31</v>
      </c>
      <c r="E309" s="6" t="s">
        <v>407</v>
      </c>
      <c r="F309" s="54" t="s">
        <v>1264</v>
      </c>
      <c r="G309" s="54"/>
      <c r="H309" s="55" t="s">
        <v>517</v>
      </c>
      <c r="I309" s="59" t="str">
        <f t="shared" si="45"/>
        <v>M</v>
      </c>
      <c r="J309" s="56">
        <f t="shared" si="41"/>
        <v>25571</v>
      </c>
      <c r="K309" s="6" t="str">
        <f t="shared" si="42"/>
        <v>M</v>
      </c>
      <c r="L309" s="6" t="str">
        <f t="shared" si="43"/>
        <v>SM</v>
      </c>
      <c r="M309" s="6" t="str">
        <f t="shared" si="44"/>
        <v/>
      </c>
      <c r="P309" s="37"/>
      <c r="Q309" s="37"/>
      <c r="R309" s="37"/>
    </row>
    <row r="310" spans="1:18" x14ac:dyDescent="0.25">
      <c r="A310"/>
      <c r="B310" t="str">
        <f>IFERROR(IF(AND(VLOOKUP('Entry Form'!$C$11,Data!$N$7:$O$47,2,FALSE)=Data!E310,COUNTIF(Data!$E$7:E310,Data!E310)=1),1,IF(E310&lt;&gt;E309,"",B309+1)),"")</f>
        <v/>
      </c>
      <c r="C310" s="5" t="s">
        <v>817</v>
      </c>
      <c r="D310" s="5" t="s">
        <v>443</v>
      </c>
      <c r="E310" s="6" t="s">
        <v>407</v>
      </c>
      <c r="F310" s="54" t="s">
        <v>1264</v>
      </c>
      <c r="G310" s="54"/>
      <c r="H310" s="55" t="s">
        <v>505</v>
      </c>
      <c r="I310" s="59" t="str">
        <f t="shared" si="45"/>
        <v>M</v>
      </c>
      <c r="J310" s="56">
        <f t="shared" si="41"/>
        <v>26204</v>
      </c>
      <c r="K310" s="6" t="str">
        <f t="shared" si="42"/>
        <v>M</v>
      </c>
      <c r="L310" s="6" t="str">
        <f t="shared" si="43"/>
        <v>SM</v>
      </c>
      <c r="M310" s="6" t="str">
        <f t="shared" si="44"/>
        <v/>
      </c>
      <c r="P310" s="37"/>
      <c r="Q310" s="37"/>
      <c r="R310" s="37"/>
    </row>
    <row r="311" spans="1:18" x14ac:dyDescent="0.25">
      <c r="A311"/>
      <c r="B311" t="str">
        <f>IFERROR(IF(AND(VLOOKUP('Entry Form'!$C$11,Data!$N$7:$O$47,2,FALSE)=Data!E311,COUNTIF(Data!$E$7:E311,Data!E311)=1),1,IF(E311&lt;&gt;E310,"",B310+1)),"")</f>
        <v/>
      </c>
      <c r="C311" s="5" t="s">
        <v>819</v>
      </c>
      <c r="D311" s="5" t="s">
        <v>84</v>
      </c>
      <c r="E311" s="6" t="s">
        <v>407</v>
      </c>
      <c r="F311" s="54" t="s">
        <v>1264</v>
      </c>
      <c r="G311" s="54"/>
      <c r="H311" s="59" t="s">
        <v>507</v>
      </c>
      <c r="I311" s="59" t="str">
        <f t="shared" si="45"/>
        <v>M</v>
      </c>
      <c r="J311" s="56">
        <f t="shared" si="41"/>
        <v>29247</v>
      </c>
      <c r="K311" s="6" t="str">
        <f t="shared" si="42"/>
        <v>M</v>
      </c>
      <c r="L311" s="6" t="str">
        <f t="shared" si="43"/>
        <v/>
      </c>
      <c r="M311" s="6" t="str">
        <f t="shared" si="44"/>
        <v/>
      </c>
      <c r="P311" s="37"/>
      <c r="Q311" s="37"/>
      <c r="R311" s="37"/>
    </row>
    <row r="312" spans="1:18" x14ac:dyDescent="0.25">
      <c r="A312"/>
      <c r="B312" t="str">
        <f>IFERROR(IF(AND(VLOOKUP('Entry Form'!$C$11,Data!$N$7:$O$47,2,FALSE)=Data!E312,COUNTIF(Data!$E$7:E312,Data!E312)=1),1,IF(E312&lt;&gt;E311,"",B311+1)),"")</f>
        <v/>
      </c>
      <c r="C312" s="5" t="s">
        <v>837</v>
      </c>
      <c r="D312" s="5" t="s">
        <v>454</v>
      </c>
      <c r="E312" s="6" t="s">
        <v>407</v>
      </c>
      <c r="F312" s="54" t="s">
        <v>1264</v>
      </c>
      <c r="G312" s="54"/>
      <c r="H312" s="59" t="s">
        <v>527</v>
      </c>
      <c r="I312" s="59" t="str">
        <f t="shared" si="45"/>
        <v>M</v>
      </c>
      <c r="J312" s="56">
        <f t="shared" si="41"/>
        <v>38814</v>
      </c>
      <c r="K312" s="6" t="str">
        <f t="shared" si="42"/>
        <v>M</v>
      </c>
      <c r="L312" s="6" t="str">
        <f t="shared" si="43"/>
        <v>J</v>
      </c>
      <c r="M312" s="6" t="str">
        <f t="shared" si="44"/>
        <v/>
      </c>
      <c r="P312" s="37"/>
      <c r="Q312" s="37"/>
      <c r="R312" s="37"/>
    </row>
    <row r="313" spans="1:18" x14ac:dyDescent="0.25">
      <c r="A313"/>
      <c r="B313" t="str">
        <f>IFERROR(IF(AND(VLOOKUP('Entry Form'!$C$11,Data!$N$7:$O$47,2,FALSE)=Data!E313,COUNTIF(Data!$E$7:E313,Data!E313)=1),1,IF(E313&lt;&gt;E312,"",B312+1)),"")</f>
        <v/>
      </c>
      <c r="C313" s="5" t="s">
        <v>802</v>
      </c>
      <c r="D313" s="5" t="s">
        <v>430</v>
      </c>
      <c r="E313" s="6" t="s">
        <v>407</v>
      </c>
      <c r="F313" s="54" t="s">
        <v>1264</v>
      </c>
      <c r="G313" s="54"/>
      <c r="H313" s="59" t="s">
        <v>488</v>
      </c>
      <c r="I313" s="59" t="str">
        <f t="shared" si="45"/>
        <v>W</v>
      </c>
      <c r="J313" s="56">
        <f t="shared" si="41"/>
        <v>35158</v>
      </c>
      <c r="K313" s="6" t="str">
        <f t="shared" si="42"/>
        <v>W</v>
      </c>
      <c r="L313" s="6" t="str">
        <f t="shared" si="43"/>
        <v/>
      </c>
      <c r="M313" s="6" t="str">
        <f t="shared" si="44"/>
        <v/>
      </c>
      <c r="P313" s="37"/>
      <c r="Q313" s="37"/>
      <c r="R313" s="37"/>
    </row>
    <row r="314" spans="1:18" x14ac:dyDescent="0.25">
      <c r="A314"/>
      <c r="B314" t="str">
        <f>IFERROR(IF(AND(VLOOKUP('Entry Form'!$C$11,Data!$N$7:$O$47,2,FALSE)=Data!E314,COUNTIF(Data!$E$7:E314,Data!E314)=1),1,IF(E314&lt;&gt;E313,"",B313+1)),"")</f>
        <v/>
      </c>
      <c r="C314" s="5" t="s">
        <v>803</v>
      </c>
      <c r="D314" s="5" t="s">
        <v>431</v>
      </c>
      <c r="E314" s="6" t="s">
        <v>407</v>
      </c>
      <c r="F314" s="54" t="s">
        <v>1264</v>
      </c>
      <c r="G314" s="54"/>
      <c r="H314" s="59" t="s">
        <v>489</v>
      </c>
      <c r="I314" s="59" t="str">
        <f t="shared" si="45"/>
        <v>M</v>
      </c>
      <c r="J314" s="56">
        <f t="shared" si="41"/>
        <v>35244</v>
      </c>
      <c r="K314" s="6" t="str">
        <f t="shared" si="42"/>
        <v>M</v>
      </c>
      <c r="L314" s="6" t="str">
        <f t="shared" si="43"/>
        <v/>
      </c>
      <c r="M314" s="6" t="str">
        <f t="shared" si="44"/>
        <v/>
      </c>
      <c r="P314" s="37"/>
      <c r="Q314" s="37"/>
      <c r="R314" s="37"/>
    </row>
    <row r="315" spans="1:18" x14ac:dyDescent="0.25">
      <c r="A315"/>
      <c r="B315" t="str">
        <f>IFERROR(IF(AND(VLOOKUP('Entry Form'!$C$11,Data!$N$7:$O$47,2,FALSE)=Data!E315,COUNTIF(Data!$E$7:E315,Data!E315)=1),1,IF(E315&lt;&gt;E314,"",B314+1)),"")</f>
        <v/>
      </c>
      <c r="C315" s="5" t="s">
        <v>820</v>
      </c>
      <c r="D315" s="5" t="s">
        <v>445</v>
      </c>
      <c r="E315" s="6" t="s">
        <v>407</v>
      </c>
      <c r="F315" s="54" t="s">
        <v>1264</v>
      </c>
      <c r="G315" s="54"/>
      <c r="H315" s="59" t="s">
        <v>508</v>
      </c>
      <c r="I315" s="59" t="str">
        <f t="shared" si="45"/>
        <v>W</v>
      </c>
      <c r="J315" s="56">
        <f t="shared" si="41"/>
        <v>36746</v>
      </c>
      <c r="K315" s="6" t="str">
        <f t="shared" si="42"/>
        <v>W</v>
      </c>
      <c r="L315" s="6" t="str">
        <f t="shared" si="43"/>
        <v/>
      </c>
      <c r="M315" s="6" t="str">
        <f t="shared" si="44"/>
        <v/>
      </c>
      <c r="P315" s="37"/>
      <c r="Q315" s="37"/>
      <c r="R315" s="37"/>
    </row>
    <row r="316" spans="1:18" x14ac:dyDescent="0.25">
      <c r="A316"/>
      <c r="B316" t="str">
        <f>IFERROR(IF(AND(VLOOKUP('Entry Form'!$C$11,Data!$N$7:$O$47,2,FALSE)=Data!E316,COUNTIF(Data!$E$7:E316,Data!E316)=1),1,IF(E316&lt;&gt;E315,"",B315+1)),"")</f>
        <v/>
      </c>
      <c r="C316" s="5" t="s">
        <v>830</v>
      </c>
      <c r="D316" s="5" t="s">
        <v>449</v>
      </c>
      <c r="E316" s="6" t="s">
        <v>407</v>
      </c>
      <c r="F316" s="54" t="s">
        <v>1264</v>
      </c>
      <c r="G316" s="54"/>
      <c r="H316" s="59" t="s">
        <v>518</v>
      </c>
      <c r="I316" s="59" t="str">
        <f t="shared" si="45"/>
        <v>M</v>
      </c>
      <c r="J316" s="56">
        <f t="shared" si="41"/>
        <v>33067</v>
      </c>
      <c r="K316" s="6" t="str">
        <f t="shared" si="42"/>
        <v>M</v>
      </c>
      <c r="L316" s="6" t="str">
        <f t="shared" si="43"/>
        <v/>
      </c>
      <c r="M316" s="6" t="str">
        <f t="shared" si="44"/>
        <v/>
      </c>
      <c r="P316" s="37"/>
      <c r="Q316" s="37"/>
      <c r="R316" s="37"/>
    </row>
    <row r="317" spans="1:18" x14ac:dyDescent="0.25">
      <c r="A317"/>
      <c r="B317" t="str">
        <f>IFERROR(IF(AND(VLOOKUP('Entry Form'!$C$11,Data!$N$7:$O$47,2,FALSE)=Data!E317,COUNTIF(Data!$E$7:E317,Data!E317)=1),1,IF(E317&lt;&gt;E316,"",B316+1)),"")</f>
        <v/>
      </c>
      <c r="C317" s="5" t="s">
        <v>1231</v>
      </c>
      <c r="D317" s="5" t="s">
        <v>432</v>
      </c>
      <c r="E317" s="6" t="s">
        <v>407</v>
      </c>
      <c r="F317" s="54" t="s">
        <v>1264</v>
      </c>
      <c r="G317" s="54"/>
      <c r="H317" s="55" t="s">
        <v>490</v>
      </c>
      <c r="I317" s="59" t="str">
        <f t="shared" si="45"/>
        <v>W</v>
      </c>
      <c r="J317" s="56">
        <f t="shared" si="41"/>
        <v>29639</v>
      </c>
      <c r="K317" s="6" t="str">
        <f t="shared" si="42"/>
        <v>W</v>
      </c>
      <c r="L317" s="6" t="str">
        <f t="shared" si="43"/>
        <v/>
      </c>
      <c r="M317" s="6" t="str">
        <f t="shared" si="44"/>
        <v/>
      </c>
      <c r="P317" s="37"/>
      <c r="Q317" s="37"/>
      <c r="R317" s="37"/>
    </row>
    <row r="318" spans="1:18" x14ac:dyDescent="0.25">
      <c r="A318"/>
      <c r="B318" t="str">
        <f>IFERROR(IF(AND(VLOOKUP('Entry Form'!$C$11,Data!$N$7:$O$47,2,FALSE)=Data!E318,COUNTIF(Data!$E$7:E318,Data!E318)=1),1,IF(E318&lt;&gt;E317,"",B317+1)),"")</f>
        <v/>
      </c>
      <c r="C318" s="5" t="s">
        <v>821</v>
      </c>
      <c r="D318" s="5" t="s">
        <v>446</v>
      </c>
      <c r="E318" s="6" t="s">
        <v>407</v>
      </c>
      <c r="F318" s="54" t="s">
        <v>1264</v>
      </c>
      <c r="G318" s="54"/>
      <c r="H318" s="59" t="s">
        <v>509</v>
      </c>
      <c r="I318" s="59" t="str">
        <f t="shared" si="45"/>
        <v>M</v>
      </c>
      <c r="J318" s="56">
        <f t="shared" si="41"/>
        <v>23186</v>
      </c>
      <c r="K318" s="6" t="str">
        <f t="shared" si="42"/>
        <v>M</v>
      </c>
      <c r="L318" s="6" t="str">
        <f t="shared" si="43"/>
        <v>SM</v>
      </c>
      <c r="M318" s="6" t="str">
        <f t="shared" si="44"/>
        <v/>
      </c>
      <c r="P318" s="37"/>
      <c r="Q318" s="37"/>
      <c r="R318" s="37"/>
    </row>
    <row r="319" spans="1:18" x14ac:dyDescent="0.25">
      <c r="A319"/>
      <c r="B319" t="str">
        <f>IFERROR(IF(AND(VLOOKUP('Entry Form'!$C$11,Data!$N$7:$O$47,2,FALSE)=Data!E319,COUNTIF(Data!$E$7:E319,Data!E319)=1),1,IF(E319&lt;&gt;E318,"",B318+1)),"")</f>
        <v/>
      </c>
      <c r="C319" s="5" t="s">
        <v>805</v>
      </c>
      <c r="D319" s="5" t="s">
        <v>434</v>
      </c>
      <c r="E319" s="6" t="s">
        <v>407</v>
      </c>
      <c r="F319" s="54" t="s">
        <v>1264</v>
      </c>
      <c r="G319" s="54"/>
      <c r="H319" s="59" t="s">
        <v>492</v>
      </c>
      <c r="I319" s="59" t="str">
        <f t="shared" si="45"/>
        <v>M</v>
      </c>
      <c r="J319" s="56">
        <f t="shared" si="41"/>
        <v>36912</v>
      </c>
      <c r="K319" s="6" t="str">
        <f t="shared" si="42"/>
        <v>M</v>
      </c>
      <c r="L319" s="6" t="str">
        <f t="shared" si="43"/>
        <v/>
      </c>
      <c r="M319" s="6" t="str">
        <f t="shared" si="44"/>
        <v/>
      </c>
      <c r="P319" s="37"/>
      <c r="Q319" s="37"/>
      <c r="R319" s="37"/>
    </row>
    <row r="320" spans="1:18" x14ac:dyDescent="0.25">
      <c r="A320"/>
      <c r="B320" t="str">
        <f>IFERROR(IF(AND(VLOOKUP('Entry Form'!$C$11,Data!$N$7:$O$47,2,FALSE)=Data!E320,COUNTIF(Data!$E$7:E320,Data!E320)=1),1,IF(E320&lt;&gt;E319,"",B319+1)),"")</f>
        <v/>
      </c>
      <c r="C320" s="5" t="s">
        <v>806</v>
      </c>
      <c r="D320" s="5" t="s">
        <v>435</v>
      </c>
      <c r="E320" s="6" t="s">
        <v>407</v>
      </c>
      <c r="F320" s="54" t="s">
        <v>1264</v>
      </c>
      <c r="G320" s="54"/>
      <c r="H320" s="55" t="s">
        <v>493</v>
      </c>
      <c r="I320" s="59" t="str">
        <f t="shared" si="45"/>
        <v>W</v>
      </c>
      <c r="J320" s="56">
        <f t="shared" si="41"/>
        <v>33253</v>
      </c>
      <c r="K320" s="6" t="str">
        <f t="shared" si="42"/>
        <v>W</v>
      </c>
      <c r="L320" s="6" t="str">
        <f t="shared" si="43"/>
        <v/>
      </c>
      <c r="M320" s="6" t="str">
        <f t="shared" si="44"/>
        <v/>
      </c>
      <c r="P320" s="37"/>
      <c r="Q320" s="37"/>
      <c r="R320" s="37"/>
    </row>
    <row r="321" spans="1:18" x14ac:dyDescent="0.25">
      <c r="A321"/>
      <c r="B321" t="str">
        <f>IFERROR(IF(AND(VLOOKUP('Entry Form'!$C$11,Data!$N$7:$O$47,2,FALSE)=Data!E321,COUNTIF(Data!$E$7:E321,Data!E321)=1),1,IF(E321&lt;&gt;E320,"",B320+1)),"")</f>
        <v/>
      </c>
      <c r="C321" s="5" t="s">
        <v>1319</v>
      </c>
      <c r="D321" s="5" t="s">
        <v>1320</v>
      </c>
      <c r="E321" s="6" t="s">
        <v>407</v>
      </c>
      <c r="F321" s="54" t="s">
        <v>1264</v>
      </c>
      <c r="G321" s="54"/>
      <c r="H321" s="55" t="s">
        <v>526</v>
      </c>
      <c r="I321" s="59" t="str">
        <f t="shared" si="45"/>
        <v>M</v>
      </c>
      <c r="J321" s="56">
        <f t="shared" si="41"/>
        <v>34410</v>
      </c>
      <c r="K321" s="6" t="str">
        <f t="shared" si="42"/>
        <v>M</v>
      </c>
      <c r="L321" s="6" t="str">
        <f t="shared" si="43"/>
        <v/>
      </c>
      <c r="M321" s="6" t="str">
        <f t="shared" si="44"/>
        <v/>
      </c>
      <c r="P321" s="37"/>
      <c r="Q321" s="37"/>
      <c r="R321" s="37"/>
    </row>
    <row r="322" spans="1:18" x14ac:dyDescent="0.25">
      <c r="A322"/>
      <c r="B322" t="str">
        <f>IFERROR(IF(AND(VLOOKUP('Entry Form'!$C$11,Data!$N$7:$O$47,2,FALSE)=Data!E322,COUNTIF(Data!$E$7:E322,Data!E322)=1),1,IF(E322&lt;&gt;E321,"",B321+1)),"")</f>
        <v/>
      </c>
      <c r="C322" s="5" t="s">
        <v>807</v>
      </c>
      <c r="D322" s="5" t="s">
        <v>436</v>
      </c>
      <c r="E322" s="6" t="s">
        <v>407</v>
      </c>
      <c r="F322" s="54"/>
      <c r="G322" s="54" t="s">
        <v>1264</v>
      </c>
      <c r="H322" s="55" t="s">
        <v>494</v>
      </c>
      <c r="I322" s="59" t="str">
        <f t="shared" si="45"/>
        <v>W</v>
      </c>
      <c r="J322" s="56">
        <f t="shared" si="41"/>
        <v>30036</v>
      </c>
      <c r="K322" s="6" t="str">
        <f t="shared" si="42"/>
        <v>W</v>
      </c>
      <c r="L322" s="6" t="str">
        <f t="shared" si="43"/>
        <v/>
      </c>
      <c r="M322" s="6" t="str">
        <f t="shared" si="44"/>
        <v/>
      </c>
      <c r="P322" s="37"/>
      <c r="Q322" s="37"/>
      <c r="R322" s="37"/>
    </row>
    <row r="323" spans="1:18" x14ac:dyDescent="0.25">
      <c r="A323"/>
      <c r="B323" t="str">
        <f>IFERROR(IF(AND(VLOOKUP('Entry Form'!$C$11,Data!$N$7:$O$47,2,FALSE)=Data!E323,COUNTIF(Data!$E$7:E323,Data!E323)=1),1,IF(E323&lt;&gt;E322,"",B322+1)),"")</f>
        <v/>
      </c>
      <c r="C323" s="5" t="s">
        <v>834</v>
      </c>
      <c r="D323" s="5" t="s">
        <v>19</v>
      </c>
      <c r="E323" s="6" t="s">
        <v>407</v>
      </c>
      <c r="F323" s="54" t="s">
        <v>1264</v>
      </c>
      <c r="G323" s="54"/>
      <c r="H323" s="55" t="s">
        <v>523</v>
      </c>
      <c r="I323" s="59" t="str">
        <f t="shared" si="45"/>
        <v>M</v>
      </c>
      <c r="J323" s="56">
        <f t="shared" si="41"/>
        <v>37757</v>
      </c>
      <c r="K323" s="6" t="str">
        <f t="shared" si="42"/>
        <v>M</v>
      </c>
      <c r="L323" s="6" t="str">
        <f t="shared" si="43"/>
        <v/>
      </c>
      <c r="M323" s="6" t="str">
        <f t="shared" si="44"/>
        <v/>
      </c>
      <c r="P323" s="37"/>
      <c r="Q323" s="37"/>
      <c r="R323" s="37"/>
    </row>
    <row r="324" spans="1:18" x14ac:dyDescent="0.25">
      <c r="A324"/>
      <c r="B324" t="str">
        <f>IFERROR(IF(AND(VLOOKUP('Entry Form'!$C$11,Data!$N$7:$O$47,2,FALSE)=Data!E324,COUNTIF(Data!$E$7:E324,Data!E324)=1),1,IF(E324&lt;&gt;E323,"",B323+1)),"")</f>
        <v/>
      </c>
      <c r="C324" s="5" t="s">
        <v>835</v>
      </c>
      <c r="D324" s="5" t="s">
        <v>452</v>
      </c>
      <c r="E324" s="6" t="s">
        <v>407</v>
      </c>
      <c r="F324" s="54" t="s">
        <v>1264</v>
      </c>
      <c r="G324" s="54"/>
      <c r="H324" s="55" t="s">
        <v>524</v>
      </c>
      <c r="I324" s="59" t="str">
        <f t="shared" si="45"/>
        <v>W</v>
      </c>
      <c r="J324" s="56">
        <f t="shared" si="41"/>
        <v>37056</v>
      </c>
      <c r="K324" s="6" t="str">
        <f t="shared" si="42"/>
        <v>W</v>
      </c>
      <c r="L324" s="6" t="str">
        <f t="shared" si="43"/>
        <v/>
      </c>
      <c r="M324" s="6" t="str">
        <f t="shared" si="44"/>
        <v/>
      </c>
      <c r="P324" s="37"/>
      <c r="Q324" s="37"/>
      <c r="R324" s="37"/>
    </row>
    <row r="325" spans="1:18" x14ac:dyDescent="0.25">
      <c r="A325"/>
      <c r="B325" t="str">
        <f>IFERROR(IF(AND(VLOOKUP('Entry Form'!$C$11,Data!$N$7:$O$47,2,FALSE)=Data!E325,COUNTIF(Data!$E$7:E325,Data!E325)=1),1,IF(E325&lt;&gt;E324,"",B324+1)),"")</f>
        <v/>
      </c>
      <c r="C325" s="5" t="s">
        <v>824</v>
      </c>
      <c r="D325" s="5" t="s">
        <v>413</v>
      </c>
      <c r="E325" s="6" t="s">
        <v>407</v>
      </c>
      <c r="F325" s="54"/>
      <c r="G325" s="54" t="s">
        <v>1264</v>
      </c>
      <c r="H325" s="55" t="s">
        <v>512</v>
      </c>
      <c r="I325" s="59" t="str">
        <f t="shared" si="45"/>
        <v>M</v>
      </c>
      <c r="J325" s="56">
        <f t="shared" si="41"/>
        <v>38240</v>
      </c>
      <c r="K325" s="6" t="str">
        <f t="shared" si="42"/>
        <v>M</v>
      </c>
      <c r="L325" s="6" t="str">
        <f t="shared" si="43"/>
        <v>J</v>
      </c>
      <c r="M325" s="6" t="str">
        <f t="shared" si="44"/>
        <v/>
      </c>
      <c r="P325" s="37"/>
      <c r="Q325" s="37"/>
      <c r="R325" s="37"/>
    </row>
    <row r="326" spans="1:18" x14ac:dyDescent="0.25">
      <c r="A326"/>
      <c r="B326" t="str">
        <f>IFERROR(IF(AND(VLOOKUP('Entry Form'!$C$11,Data!$N$7:$O$47,2,FALSE)=Data!E326,COUNTIF(Data!$E$7:E326,Data!E326)=1),1,IF(E326&lt;&gt;E325,"",B325+1)),"")</f>
        <v/>
      </c>
      <c r="C326" s="5" t="s">
        <v>822</v>
      </c>
      <c r="D326" s="5" t="s">
        <v>447</v>
      </c>
      <c r="E326" s="6" t="s">
        <v>407</v>
      </c>
      <c r="F326" s="54" t="s">
        <v>1264</v>
      </c>
      <c r="G326" s="54"/>
      <c r="H326" s="59" t="s">
        <v>510</v>
      </c>
      <c r="I326" s="59" t="str">
        <f t="shared" si="45"/>
        <v>M</v>
      </c>
      <c r="J326" s="56">
        <f t="shared" si="41"/>
        <v>29168</v>
      </c>
      <c r="K326" s="6" t="str">
        <f t="shared" si="42"/>
        <v>M</v>
      </c>
      <c r="L326" s="6" t="str">
        <f t="shared" si="43"/>
        <v/>
      </c>
      <c r="M326" s="6" t="str">
        <f t="shared" si="44"/>
        <v/>
      </c>
      <c r="P326" s="37"/>
      <c r="Q326" s="37"/>
      <c r="R326" s="37"/>
    </row>
    <row r="327" spans="1:18" x14ac:dyDescent="0.25">
      <c r="A327"/>
      <c r="B327" t="str">
        <f>IFERROR(IF(AND(VLOOKUP('Entry Form'!$C$11,Data!$N$7:$O$47,2,FALSE)=Data!E327,COUNTIF(Data!$E$7:E327,Data!E327)=1),1,IF(E327&lt;&gt;E326,"",B326+1)),"")</f>
        <v/>
      </c>
      <c r="C327" s="5" t="s">
        <v>804</v>
      </c>
      <c r="D327" s="5" t="s">
        <v>433</v>
      </c>
      <c r="E327" s="6" t="s">
        <v>407</v>
      </c>
      <c r="F327" s="54" t="s">
        <v>1264</v>
      </c>
      <c r="G327" s="54"/>
      <c r="H327" s="55" t="s">
        <v>491</v>
      </c>
      <c r="I327" s="59" t="str">
        <f t="shared" si="45"/>
        <v>M</v>
      </c>
      <c r="J327" s="56">
        <f t="shared" ref="J327:J390" si="46">DATEVALUE(MID(H327,11,4)&amp;"-"&amp;MID(H327,9,2)&amp;"-"&amp;MID(H327,7,2))</f>
        <v>25606</v>
      </c>
      <c r="K327" s="6" t="str">
        <f t="shared" ref="K327:K390" si="47">I327</f>
        <v>M</v>
      </c>
      <c r="L327" s="6" t="str">
        <f t="shared" si="43"/>
        <v>SM</v>
      </c>
      <c r="M327" s="6" t="str">
        <f t="shared" si="44"/>
        <v/>
      </c>
      <c r="P327" s="37"/>
      <c r="Q327" s="37"/>
      <c r="R327" s="37"/>
    </row>
    <row r="328" spans="1:18" x14ac:dyDescent="0.25">
      <c r="A328"/>
      <c r="B328" t="str">
        <f>IFERROR(IF(AND(VLOOKUP('Entry Form'!$C$11,Data!$N$7:$O$47,2,FALSE)=Data!E328,COUNTIF(Data!$E$7:E328,Data!E328)=1),1,IF(E328&lt;&gt;E327,"",B327+1)),"")</f>
        <v/>
      </c>
      <c r="C328" s="5" t="s">
        <v>838</v>
      </c>
      <c r="D328" s="5" t="s">
        <v>455</v>
      </c>
      <c r="E328" s="6" t="s">
        <v>407</v>
      </c>
      <c r="F328" s="54"/>
      <c r="G328" s="54" t="s">
        <v>1264</v>
      </c>
      <c r="H328" s="59" t="s">
        <v>528</v>
      </c>
      <c r="I328" s="59" t="str">
        <f t="shared" si="45"/>
        <v>W</v>
      </c>
      <c r="J328" s="56">
        <f t="shared" si="46"/>
        <v>18777</v>
      </c>
      <c r="K328" s="6" t="str">
        <f t="shared" si="47"/>
        <v>W</v>
      </c>
      <c r="L328" s="6" t="str">
        <f t="shared" ref="L328:L391" si="48">IF(J328&gt;=$J$3,$I$3,IF(J328&lt;=$J$4,$I$4&amp;I328,""))</f>
        <v>SW</v>
      </c>
      <c r="M328" s="6" t="str">
        <f t="shared" ref="M328:M391" si="49">IF(J328&gt;=$J$2,$I$2,"")</f>
        <v/>
      </c>
      <c r="P328" s="37"/>
      <c r="Q328" s="37"/>
      <c r="R328" s="37"/>
    </row>
    <row r="329" spans="1:18" x14ac:dyDescent="0.25">
      <c r="A329"/>
      <c r="B329" t="str">
        <f>IFERROR(IF(AND(VLOOKUP('Entry Form'!$C$11,Data!$N$7:$O$47,2,FALSE)=Data!E329,COUNTIF(Data!$E$7:E329,Data!E329)=1),1,IF(E329&lt;&gt;E328,"",B328+1)),"")</f>
        <v/>
      </c>
      <c r="C329" s="5" t="s">
        <v>808</v>
      </c>
      <c r="D329" s="5" t="s">
        <v>437</v>
      </c>
      <c r="E329" s="6" t="s">
        <v>407</v>
      </c>
      <c r="F329" s="54" t="s">
        <v>1264</v>
      </c>
      <c r="G329" s="54"/>
      <c r="H329" s="59" t="s">
        <v>495</v>
      </c>
      <c r="I329" s="59" t="str">
        <f t="shared" si="45"/>
        <v>W</v>
      </c>
      <c r="J329" s="56">
        <f t="shared" si="46"/>
        <v>35753</v>
      </c>
      <c r="K329" s="6" t="str">
        <f t="shared" si="47"/>
        <v>W</v>
      </c>
      <c r="L329" s="6" t="str">
        <f t="shared" si="48"/>
        <v/>
      </c>
      <c r="M329" s="6" t="str">
        <f t="shared" si="49"/>
        <v/>
      </c>
      <c r="P329" s="37"/>
      <c r="Q329" s="37"/>
      <c r="R329" s="37"/>
    </row>
    <row r="330" spans="1:18" x14ac:dyDescent="0.25">
      <c r="A330"/>
      <c r="B330" t="str">
        <f>IFERROR(IF(AND(VLOOKUP('Entry Form'!$C$11,Data!$N$7:$O$47,2,FALSE)=Data!E330,COUNTIF(Data!$E$7:E330,Data!E330)=1),1,IF(E330&lt;&gt;E329,"",B329+1)),"")</f>
        <v/>
      </c>
      <c r="C330" s="5" t="s">
        <v>826</v>
      </c>
      <c r="D330" s="5" t="s">
        <v>302</v>
      </c>
      <c r="E330" s="6" t="s">
        <v>407</v>
      </c>
      <c r="F330" s="54" t="s">
        <v>1264</v>
      </c>
      <c r="G330" s="54"/>
      <c r="H330" s="59" t="s">
        <v>514</v>
      </c>
      <c r="I330" s="59" t="str">
        <f t="shared" si="45"/>
        <v>M</v>
      </c>
      <c r="J330" s="56">
        <f t="shared" si="46"/>
        <v>37493</v>
      </c>
      <c r="K330" s="6" t="str">
        <f t="shared" si="47"/>
        <v>M</v>
      </c>
      <c r="L330" s="6" t="str">
        <f t="shared" si="48"/>
        <v/>
      </c>
      <c r="M330" s="6" t="str">
        <f t="shared" si="49"/>
        <v/>
      </c>
      <c r="P330" s="37"/>
      <c r="Q330" s="37"/>
      <c r="R330" s="37"/>
    </row>
    <row r="331" spans="1:18" x14ac:dyDescent="0.25">
      <c r="A331"/>
      <c r="B331" t="str">
        <f>IFERROR(IF(AND(VLOOKUP('Entry Form'!$C$11,Data!$N$7:$O$47,2,FALSE)=Data!E331,COUNTIF(Data!$E$7:E331,Data!E331)=1),1,IF(E331&lt;&gt;E330,"",B330+1)),"")</f>
        <v/>
      </c>
      <c r="C331" s="5" t="s">
        <v>823</v>
      </c>
      <c r="D331" s="5" t="s">
        <v>10</v>
      </c>
      <c r="E331" s="6" t="s">
        <v>407</v>
      </c>
      <c r="F331" s="54" t="s">
        <v>1264</v>
      </c>
      <c r="G331" s="54"/>
      <c r="H331" s="55" t="s">
        <v>511</v>
      </c>
      <c r="I331" s="59" t="str">
        <f t="shared" si="45"/>
        <v>M</v>
      </c>
      <c r="J331" s="56">
        <f t="shared" si="46"/>
        <v>31284</v>
      </c>
      <c r="K331" s="6" t="str">
        <f t="shared" si="47"/>
        <v>M</v>
      </c>
      <c r="L331" s="6" t="str">
        <f t="shared" si="48"/>
        <v/>
      </c>
      <c r="M331" s="6" t="str">
        <f t="shared" si="49"/>
        <v/>
      </c>
      <c r="P331" s="37"/>
      <c r="Q331" s="37"/>
      <c r="R331" s="37"/>
    </row>
    <row r="332" spans="1:18" x14ac:dyDescent="0.25">
      <c r="A332"/>
      <c r="B332" t="str">
        <f>IFERROR(IF(AND(VLOOKUP('Entry Form'!$C$11,Data!$N$7:$O$47,2,FALSE)=Data!E332,COUNTIF(Data!$E$7:E332,Data!E332)=1),1,IF(E332&lt;&gt;E331,"",B331+1)),"")</f>
        <v/>
      </c>
      <c r="C332" s="5" t="s">
        <v>809</v>
      </c>
      <c r="D332" s="5" t="s">
        <v>112</v>
      </c>
      <c r="E332" s="6" t="s">
        <v>407</v>
      </c>
      <c r="F332" s="54" t="s">
        <v>1264</v>
      </c>
      <c r="G332" s="54"/>
      <c r="H332" s="59" t="s">
        <v>496</v>
      </c>
      <c r="I332" s="59" t="str">
        <f t="shared" si="45"/>
        <v>W</v>
      </c>
      <c r="J332" s="56">
        <f t="shared" si="46"/>
        <v>35505</v>
      </c>
      <c r="K332" s="6" t="str">
        <f t="shared" si="47"/>
        <v>W</v>
      </c>
      <c r="L332" s="6" t="str">
        <f t="shared" si="48"/>
        <v/>
      </c>
      <c r="M332" s="6" t="str">
        <f t="shared" si="49"/>
        <v/>
      </c>
      <c r="P332" s="37"/>
      <c r="Q332" s="37"/>
      <c r="R332" s="37"/>
    </row>
    <row r="333" spans="1:18" x14ac:dyDescent="0.25">
      <c r="A333"/>
      <c r="B333" t="str">
        <f>IFERROR(IF(AND(VLOOKUP('Entry Form'!$C$11,Data!$N$7:$O$47,2,FALSE)=Data!E333,COUNTIF(Data!$E$7:E333,Data!E333)=1),1,IF(E333&lt;&gt;E332,"",B332+1)),"")</f>
        <v/>
      </c>
      <c r="C333" s="5" t="s">
        <v>831</v>
      </c>
      <c r="D333" s="5" t="s">
        <v>172</v>
      </c>
      <c r="E333" s="6" t="s">
        <v>407</v>
      </c>
      <c r="F333" s="54" t="s">
        <v>1264</v>
      </c>
      <c r="G333" s="54"/>
      <c r="H333" s="55" t="s">
        <v>519</v>
      </c>
      <c r="I333" s="59" t="str">
        <f t="shared" si="45"/>
        <v>M</v>
      </c>
      <c r="J333" s="56">
        <f t="shared" si="46"/>
        <v>31383</v>
      </c>
      <c r="K333" s="6" t="str">
        <f t="shared" si="47"/>
        <v>M</v>
      </c>
      <c r="L333" s="6" t="str">
        <f t="shared" si="48"/>
        <v/>
      </c>
      <c r="M333" s="6" t="str">
        <f t="shared" si="49"/>
        <v/>
      </c>
      <c r="P333" s="37"/>
      <c r="Q333" s="37"/>
      <c r="R333" s="37"/>
    </row>
    <row r="334" spans="1:18" x14ac:dyDescent="0.25">
      <c r="A334"/>
      <c r="B334" t="str">
        <f>IFERROR(IF(AND(VLOOKUP('Entry Form'!$C$11,Data!$N$7:$O$47,2,FALSE)=Data!E334,COUNTIF(Data!$E$7:E334,Data!E334)=1),1,IF(E334&lt;&gt;E333,"",B333+1)),"")</f>
        <v/>
      </c>
      <c r="C334" s="5" t="s">
        <v>810</v>
      </c>
      <c r="D334" s="5" t="s">
        <v>113</v>
      </c>
      <c r="E334" s="6" t="s">
        <v>407</v>
      </c>
      <c r="F334" s="54"/>
      <c r="G334" s="54" t="s">
        <v>1264</v>
      </c>
      <c r="H334" s="59" t="s">
        <v>497</v>
      </c>
      <c r="I334" s="59" t="str">
        <f t="shared" si="45"/>
        <v>M</v>
      </c>
      <c r="J334" s="56">
        <f t="shared" si="46"/>
        <v>29268</v>
      </c>
      <c r="K334" s="6" t="str">
        <f t="shared" si="47"/>
        <v>M</v>
      </c>
      <c r="L334" s="6" t="str">
        <f t="shared" si="48"/>
        <v/>
      </c>
      <c r="M334" s="6" t="str">
        <f t="shared" si="49"/>
        <v/>
      </c>
      <c r="P334" s="37"/>
      <c r="Q334" s="37"/>
      <c r="R334" s="37"/>
    </row>
    <row r="335" spans="1:18" x14ac:dyDescent="0.25">
      <c r="A335"/>
      <c r="B335" t="str">
        <f>IFERROR(IF(AND(VLOOKUP('Entry Form'!$C$11,Data!$N$7:$O$47,2,FALSE)=Data!E335,COUNTIF(Data!$E$7:E335,Data!E335)=1),1,IF(E335&lt;&gt;E334,"",B334+1)),"")</f>
        <v/>
      </c>
      <c r="C335" s="5" t="s">
        <v>1321</v>
      </c>
      <c r="D335" s="5" t="s">
        <v>1322</v>
      </c>
      <c r="E335" s="6" t="s">
        <v>407</v>
      </c>
      <c r="F335" s="54" t="s">
        <v>1264</v>
      </c>
      <c r="G335" s="54"/>
      <c r="H335" s="59" t="s">
        <v>1323</v>
      </c>
      <c r="I335" s="59" t="str">
        <f t="shared" si="45"/>
        <v>M</v>
      </c>
      <c r="J335" s="56">
        <f t="shared" si="46"/>
        <v>38371</v>
      </c>
      <c r="K335" s="6" t="str">
        <f t="shared" si="47"/>
        <v>M</v>
      </c>
      <c r="L335" s="6" t="str">
        <f t="shared" si="48"/>
        <v>J</v>
      </c>
      <c r="M335" s="6" t="str">
        <f t="shared" si="49"/>
        <v/>
      </c>
      <c r="P335" s="37"/>
      <c r="Q335" s="37"/>
      <c r="R335" s="37"/>
    </row>
    <row r="336" spans="1:18" x14ac:dyDescent="0.25">
      <c r="A336"/>
      <c r="B336" t="str">
        <f>IFERROR(IF(AND(VLOOKUP('Entry Form'!$C$11,Data!$N$7:$O$47,2,FALSE)=Data!E336,COUNTIF(Data!$E$7:E336,Data!E336)=1),1,IF(E336&lt;&gt;E335,"",B335+1)),"")</f>
        <v/>
      </c>
      <c r="C336" s="5" t="s">
        <v>811</v>
      </c>
      <c r="D336" s="5" t="s">
        <v>438</v>
      </c>
      <c r="E336" s="6" t="s">
        <v>407</v>
      </c>
      <c r="F336" s="54" t="s">
        <v>1264</v>
      </c>
      <c r="G336" s="54"/>
      <c r="H336" s="59" t="s">
        <v>498</v>
      </c>
      <c r="I336" s="59" t="str">
        <f t="shared" si="45"/>
        <v>M</v>
      </c>
      <c r="J336" s="56">
        <f t="shared" si="46"/>
        <v>24678</v>
      </c>
      <c r="K336" s="6" t="str">
        <f t="shared" si="47"/>
        <v>M</v>
      </c>
      <c r="L336" s="6" t="str">
        <f t="shared" si="48"/>
        <v>SM</v>
      </c>
      <c r="M336" s="6" t="str">
        <f t="shared" si="49"/>
        <v/>
      </c>
      <c r="P336" s="37"/>
      <c r="Q336" s="37"/>
      <c r="R336" s="37"/>
    </row>
    <row r="337" spans="1:18" x14ac:dyDescent="0.25">
      <c r="A337"/>
      <c r="B337" t="str">
        <f>IFERROR(IF(AND(VLOOKUP('Entry Form'!$C$11,Data!$N$7:$O$47,2,FALSE)=Data!E337,COUNTIF(Data!$E$7:E337,Data!E337)=1),1,IF(E337&lt;&gt;E336,"",B336+1)),"")</f>
        <v/>
      </c>
      <c r="C337" s="5" t="s">
        <v>1142</v>
      </c>
      <c r="D337" s="5" t="s">
        <v>958</v>
      </c>
      <c r="E337" s="6" t="s">
        <v>407</v>
      </c>
      <c r="F337" s="54" t="s">
        <v>1264</v>
      </c>
      <c r="G337" s="54"/>
      <c r="H337" s="55" t="s">
        <v>1047</v>
      </c>
      <c r="I337" s="59" t="str">
        <f t="shared" si="45"/>
        <v>W</v>
      </c>
      <c r="J337" s="56">
        <f t="shared" si="46"/>
        <v>39279</v>
      </c>
      <c r="K337" s="6" t="str">
        <f t="shared" si="47"/>
        <v>W</v>
      </c>
      <c r="L337" s="6" t="str">
        <f t="shared" si="48"/>
        <v>J</v>
      </c>
      <c r="M337" s="6" t="str">
        <f t="shared" si="49"/>
        <v/>
      </c>
      <c r="P337" s="37"/>
      <c r="Q337" s="37"/>
      <c r="R337" s="37"/>
    </row>
    <row r="338" spans="1:18" x14ac:dyDescent="0.25">
      <c r="A338"/>
      <c r="B338" t="str">
        <f>IFERROR(IF(AND(VLOOKUP('Entry Form'!$C$11,Data!$N$7:$O$47,2,FALSE)=Data!E338,COUNTIF(Data!$E$7:E338,Data!E338)=1),1,IF(E338&lt;&gt;E337,"",B337+1)),"")</f>
        <v/>
      </c>
      <c r="C338" s="5" t="s">
        <v>1143</v>
      </c>
      <c r="D338" s="5" t="s">
        <v>8</v>
      </c>
      <c r="E338" s="6" t="s">
        <v>407</v>
      </c>
      <c r="F338" s="54" t="s">
        <v>1264</v>
      </c>
      <c r="G338" s="54"/>
      <c r="H338" s="55" t="s">
        <v>1050</v>
      </c>
      <c r="I338" s="59" t="str">
        <f t="shared" si="45"/>
        <v>W</v>
      </c>
      <c r="J338" s="56">
        <f t="shared" si="46"/>
        <v>39040</v>
      </c>
      <c r="K338" s="6" t="str">
        <f t="shared" si="47"/>
        <v>W</v>
      </c>
      <c r="L338" s="6" t="str">
        <f t="shared" si="48"/>
        <v>J</v>
      </c>
      <c r="M338" s="6" t="str">
        <f t="shared" si="49"/>
        <v/>
      </c>
      <c r="P338" s="37"/>
      <c r="Q338" s="37"/>
      <c r="R338" s="37"/>
    </row>
    <row r="339" spans="1:18" x14ac:dyDescent="0.25">
      <c r="A339"/>
      <c r="B339" t="str">
        <f>IFERROR(IF(AND(VLOOKUP('Entry Form'!$C$11,Data!$N$7:$O$47,2,FALSE)=Data!E339,COUNTIF(Data!$E$7:E339,Data!E339)=1),1,IF(E339&lt;&gt;E338,"",B338+1)),"")</f>
        <v/>
      </c>
      <c r="C339" s="5" t="s">
        <v>812</v>
      </c>
      <c r="D339" s="5" t="s">
        <v>23</v>
      </c>
      <c r="E339" s="6" t="s">
        <v>407</v>
      </c>
      <c r="F339" s="54" t="s">
        <v>1264</v>
      </c>
      <c r="G339" s="54"/>
      <c r="H339" s="59" t="s">
        <v>499</v>
      </c>
      <c r="I339" s="59" t="str">
        <f t="shared" si="45"/>
        <v>W</v>
      </c>
      <c r="J339" s="56">
        <f t="shared" si="46"/>
        <v>33617</v>
      </c>
      <c r="K339" s="6" t="str">
        <f t="shared" si="47"/>
        <v>W</v>
      </c>
      <c r="L339" s="6" t="str">
        <f t="shared" si="48"/>
        <v/>
      </c>
      <c r="M339" s="6" t="str">
        <f t="shared" si="49"/>
        <v/>
      </c>
      <c r="P339" s="37"/>
      <c r="Q339" s="37"/>
      <c r="R339" s="37"/>
    </row>
    <row r="340" spans="1:18" x14ac:dyDescent="0.25">
      <c r="A340"/>
      <c r="B340" t="str">
        <f>IFERROR(IF(AND(VLOOKUP('Entry Form'!$C$11,Data!$N$7:$O$47,2,FALSE)=Data!E340,COUNTIF(Data!$E$7:E340,Data!E340)=1),1,IF(E340&lt;&gt;E339,"",B339+1)),"")</f>
        <v/>
      </c>
      <c r="C340" s="5" t="s">
        <v>813</v>
      </c>
      <c r="D340" s="5" t="s">
        <v>439</v>
      </c>
      <c r="E340" s="6" t="s">
        <v>407</v>
      </c>
      <c r="F340" s="54" t="s">
        <v>1264</v>
      </c>
      <c r="G340" s="54"/>
      <c r="H340" s="59" t="s">
        <v>500</v>
      </c>
      <c r="I340" s="59" t="str">
        <f t="shared" si="45"/>
        <v>M</v>
      </c>
      <c r="J340" s="56">
        <f t="shared" si="46"/>
        <v>25002</v>
      </c>
      <c r="K340" s="6" t="str">
        <f t="shared" si="47"/>
        <v>M</v>
      </c>
      <c r="L340" s="6" t="str">
        <f t="shared" si="48"/>
        <v>SM</v>
      </c>
      <c r="M340" s="6" t="str">
        <f t="shared" si="49"/>
        <v/>
      </c>
      <c r="P340" s="37"/>
      <c r="Q340" s="37"/>
      <c r="R340" s="37"/>
    </row>
    <row r="341" spans="1:18" x14ac:dyDescent="0.25">
      <c r="A341"/>
      <c r="B341" t="str">
        <f>IFERROR(IF(AND(VLOOKUP('Entry Form'!$C$11,Data!$N$7:$O$47,2,FALSE)=Data!E341,COUNTIF(Data!$E$7:E341,Data!E341)=1),1,IF(E341&lt;&gt;E340,"",B340+1)),"")</f>
        <v/>
      </c>
      <c r="C341" s="5" t="s">
        <v>814</v>
      </c>
      <c r="D341" s="5" t="s">
        <v>440</v>
      </c>
      <c r="E341" s="6" t="s">
        <v>407</v>
      </c>
      <c r="F341" s="54"/>
      <c r="G341" s="54" t="s">
        <v>1264</v>
      </c>
      <c r="H341" s="59" t="s">
        <v>501</v>
      </c>
      <c r="I341" s="59" t="str">
        <f t="shared" si="45"/>
        <v>M</v>
      </c>
      <c r="J341" s="56">
        <f t="shared" si="46"/>
        <v>22418</v>
      </c>
      <c r="K341" s="6" t="str">
        <f t="shared" si="47"/>
        <v>M</v>
      </c>
      <c r="L341" s="6" t="str">
        <f t="shared" si="48"/>
        <v>SM</v>
      </c>
      <c r="M341" s="6" t="str">
        <f t="shared" si="49"/>
        <v/>
      </c>
      <c r="P341" s="37"/>
      <c r="Q341" s="37"/>
      <c r="R341" s="37"/>
    </row>
    <row r="342" spans="1:18" x14ac:dyDescent="0.25">
      <c r="A342"/>
      <c r="B342" t="str">
        <f>IFERROR(IF(AND(VLOOKUP('Entry Form'!$C$11,Data!$N$7:$O$47,2,FALSE)=Data!E342,COUNTIF(Data!$E$7:E342,Data!E342)=1),1,IF(E342&lt;&gt;E341,"",B341+1)),"")</f>
        <v/>
      </c>
      <c r="C342" s="5" t="s">
        <v>816</v>
      </c>
      <c r="D342" s="5" t="s">
        <v>19</v>
      </c>
      <c r="E342" s="6" t="s">
        <v>407</v>
      </c>
      <c r="F342" s="54" t="s">
        <v>1264</v>
      </c>
      <c r="G342" s="54"/>
      <c r="H342" s="59" t="s">
        <v>503</v>
      </c>
      <c r="I342" s="59" t="str">
        <f t="shared" si="45"/>
        <v>M</v>
      </c>
      <c r="J342" s="56">
        <f t="shared" si="46"/>
        <v>33982</v>
      </c>
      <c r="K342" s="6" t="str">
        <f t="shared" si="47"/>
        <v>M</v>
      </c>
      <c r="L342" s="6" t="str">
        <f t="shared" si="48"/>
        <v/>
      </c>
      <c r="M342" s="6" t="str">
        <f t="shared" si="49"/>
        <v/>
      </c>
      <c r="P342" s="37"/>
      <c r="Q342" s="37"/>
      <c r="R342" s="37"/>
    </row>
    <row r="343" spans="1:18" x14ac:dyDescent="0.25">
      <c r="A343"/>
      <c r="B343" t="str">
        <f>IFERROR(IF(AND(VLOOKUP('Entry Form'!$C$11,Data!$N$7:$O$47,2,FALSE)=Data!E343,COUNTIF(Data!$E$7:E343,Data!E343)=1),1,IF(E343&lt;&gt;E342,"",B342+1)),"")</f>
        <v/>
      </c>
      <c r="C343" s="5" t="s">
        <v>815</v>
      </c>
      <c r="D343" s="5" t="s">
        <v>441</v>
      </c>
      <c r="E343" s="6" t="s">
        <v>407</v>
      </c>
      <c r="F343" s="54" t="s">
        <v>1264</v>
      </c>
      <c r="G343" s="54"/>
      <c r="H343" s="59" t="s">
        <v>502</v>
      </c>
      <c r="I343" s="59" t="str">
        <f t="shared" si="45"/>
        <v>W</v>
      </c>
      <c r="J343" s="56">
        <f t="shared" si="46"/>
        <v>34555</v>
      </c>
      <c r="K343" s="6" t="str">
        <f t="shared" si="47"/>
        <v>W</v>
      </c>
      <c r="L343" s="6" t="str">
        <f t="shared" si="48"/>
        <v/>
      </c>
      <c r="M343" s="6" t="str">
        <f t="shared" si="49"/>
        <v/>
      </c>
      <c r="P343" s="37"/>
      <c r="Q343" s="37"/>
      <c r="R343" s="37"/>
    </row>
    <row r="344" spans="1:18" x14ac:dyDescent="0.25">
      <c r="A344"/>
      <c r="B344" t="str">
        <f>IFERROR(IF(AND(VLOOKUP('Entry Form'!$C$11,Data!$N$7:$O$47,2,FALSE)=Data!E344,COUNTIF(Data!$E$7:E344,Data!E344)=1),1,IF(E344&lt;&gt;E343,"",B343+1)),"")</f>
        <v/>
      </c>
      <c r="C344" s="5" t="s">
        <v>815</v>
      </c>
      <c r="D344" s="5" t="s">
        <v>450</v>
      </c>
      <c r="E344" s="6" t="s">
        <v>407</v>
      </c>
      <c r="F344" s="54" t="s">
        <v>1264</v>
      </c>
      <c r="G344" s="54"/>
      <c r="H344" s="55" t="s">
        <v>520</v>
      </c>
      <c r="I344" s="59" t="str">
        <f t="shared" si="45"/>
        <v>M</v>
      </c>
      <c r="J344" s="56">
        <f t="shared" si="46"/>
        <v>25337</v>
      </c>
      <c r="K344" s="6" t="str">
        <f t="shared" si="47"/>
        <v>M</v>
      </c>
      <c r="L344" s="6" t="str">
        <f t="shared" si="48"/>
        <v>SM</v>
      </c>
      <c r="M344" s="6" t="str">
        <f t="shared" si="49"/>
        <v/>
      </c>
      <c r="P344" s="37"/>
      <c r="Q344" s="37"/>
      <c r="R344" s="37"/>
    </row>
    <row r="345" spans="1:18" x14ac:dyDescent="0.25">
      <c r="A345"/>
      <c r="B345" t="str">
        <f>IFERROR(IF(AND(VLOOKUP('Entry Form'!$C$11,Data!$N$7:$O$47,2,FALSE)=Data!E345,COUNTIF(Data!$E$7:E345,Data!E345)=1),1,IF(E345&lt;&gt;E344,"",B344+1)),"")</f>
        <v/>
      </c>
      <c r="C345" s="5" t="s">
        <v>1324</v>
      </c>
      <c r="D345" s="5" t="s">
        <v>557</v>
      </c>
      <c r="E345" s="6" t="s">
        <v>407</v>
      </c>
      <c r="F345" s="54" t="s">
        <v>1264</v>
      </c>
      <c r="G345" s="54"/>
      <c r="H345" s="55" t="s">
        <v>1325</v>
      </c>
      <c r="I345" s="59" t="str">
        <f t="shared" si="45"/>
        <v>W</v>
      </c>
      <c r="J345" s="56">
        <f t="shared" si="46"/>
        <v>38867</v>
      </c>
      <c r="K345" s="6" t="str">
        <f t="shared" si="47"/>
        <v>W</v>
      </c>
      <c r="L345" s="6" t="str">
        <f t="shared" si="48"/>
        <v>J</v>
      </c>
      <c r="M345" s="6" t="str">
        <f t="shared" si="49"/>
        <v/>
      </c>
      <c r="P345" s="37"/>
      <c r="Q345" s="37"/>
      <c r="R345" s="37"/>
    </row>
    <row r="346" spans="1:18" x14ac:dyDescent="0.25">
      <c r="A346"/>
      <c r="B346" t="str">
        <f>IFERROR(IF(AND(VLOOKUP('Entry Form'!$C$11,Data!$N$7:$O$47,2,FALSE)=Data!E346,COUNTIF(Data!$E$7:E346,Data!E346)=1),1,IF(E346&lt;&gt;E345,"",B345+1)),"")</f>
        <v/>
      </c>
      <c r="C346" s="5" t="s">
        <v>1324</v>
      </c>
      <c r="D346" s="5" t="s">
        <v>959</v>
      </c>
      <c r="E346" s="6" t="s">
        <v>407</v>
      </c>
      <c r="F346" s="54" t="s">
        <v>1264</v>
      </c>
      <c r="G346" s="54"/>
      <c r="H346" s="55" t="s">
        <v>1048</v>
      </c>
      <c r="I346" s="59" t="str">
        <f t="shared" si="45"/>
        <v>M</v>
      </c>
      <c r="J346" s="56">
        <f t="shared" si="46"/>
        <v>26180</v>
      </c>
      <c r="K346" s="6" t="str">
        <f t="shared" si="47"/>
        <v>M</v>
      </c>
      <c r="L346" s="6" t="str">
        <f t="shared" si="48"/>
        <v>SM</v>
      </c>
      <c r="M346" s="6" t="str">
        <f t="shared" si="49"/>
        <v/>
      </c>
      <c r="P346" s="37"/>
      <c r="Q346" s="37"/>
      <c r="R346" s="37"/>
    </row>
    <row r="347" spans="1:18" x14ac:dyDescent="0.25">
      <c r="A347"/>
      <c r="B347" t="str">
        <f>IFERROR(IF(AND(VLOOKUP('Entry Form'!$C$11,Data!$N$7:$O$47,2,FALSE)=Data!E347,COUNTIF(Data!$E$7:E347,Data!E347)=1),1,IF(E347&lt;&gt;E346,"",B346+1)),"")</f>
        <v/>
      </c>
      <c r="C347" s="5" t="s">
        <v>836</v>
      </c>
      <c r="D347" s="5" t="s">
        <v>453</v>
      </c>
      <c r="E347" s="6" t="s">
        <v>407</v>
      </c>
      <c r="F347" s="54" t="s">
        <v>1264</v>
      </c>
      <c r="G347" s="54"/>
      <c r="H347" s="59" t="s">
        <v>525</v>
      </c>
      <c r="I347" s="59" t="str">
        <f t="shared" si="45"/>
        <v>M</v>
      </c>
      <c r="J347" s="56">
        <f t="shared" si="46"/>
        <v>30402</v>
      </c>
      <c r="K347" s="6" t="str">
        <f t="shared" si="47"/>
        <v>M</v>
      </c>
      <c r="L347" s="6" t="str">
        <f t="shared" si="48"/>
        <v/>
      </c>
      <c r="M347" s="6" t="str">
        <f t="shared" si="49"/>
        <v/>
      </c>
      <c r="P347" s="37"/>
      <c r="Q347" s="37"/>
      <c r="R347" s="37"/>
    </row>
    <row r="348" spans="1:18" x14ac:dyDescent="0.25">
      <c r="A348"/>
      <c r="B348" t="str">
        <f>IFERROR(IF(AND(VLOOKUP('Entry Form'!$C$11,Data!$N$7:$O$47,2,FALSE)=Data!E348,COUNTIF(Data!$E$7:E348,Data!E348)=1),1,IF(E348&lt;&gt;E347,"",B347+1)),"")</f>
        <v/>
      </c>
      <c r="C348" s="5" t="s">
        <v>836</v>
      </c>
      <c r="D348" s="5" t="s">
        <v>960</v>
      </c>
      <c r="E348" s="6" t="s">
        <v>407</v>
      </c>
      <c r="F348" s="54" t="s">
        <v>1264</v>
      </c>
      <c r="G348" s="54"/>
      <c r="H348" s="55" t="s">
        <v>1049</v>
      </c>
      <c r="I348" s="59" t="str">
        <f t="shared" si="45"/>
        <v>W</v>
      </c>
      <c r="J348" s="56">
        <f t="shared" si="46"/>
        <v>36614</v>
      </c>
      <c r="K348" s="6" t="str">
        <f t="shared" si="47"/>
        <v>W</v>
      </c>
      <c r="L348" s="6" t="str">
        <f t="shared" si="48"/>
        <v/>
      </c>
      <c r="M348" s="6" t="str">
        <f t="shared" si="49"/>
        <v/>
      </c>
      <c r="P348" s="37"/>
      <c r="Q348" s="37"/>
      <c r="R348" s="37"/>
    </row>
    <row r="349" spans="1:18" x14ac:dyDescent="0.25">
      <c r="A349"/>
      <c r="B349" t="str">
        <f>IFERROR(IF(AND(VLOOKUP('Entry Form'!$C$11,Data!$N$7:$O$47,2,FALSE)=Data!E349,COUNTIF(Data!$E$7:E349,Data!E349)=1),1,IF(E349&lt;&gt;E348,"",B348+1)),"")</f>
        <v/>
      </c>
      <c r="C349" s="5" t="s">
        <v>1326</v>
      </c>
      <c r="D349" s="5" t="s">
        <v>963</v>
      </c>
      <c r="E349" s="6" t="s">
        <v>962</v>
      </c>
      <c r="F349" s="54"/>
      <c r="G349" s="54" t="s">
        <v>1264</v>
      </c>
      <c r="H349" s="55" t="s">
        <v>1053</v>
      </c>
      <c r="I349" s="59" t="str">
        <f t="shared" si="45"/>
        <v>W</v>
      </c>
      <c r="J349" s="56">
        <f t="shared" si="46"/>
        <v>21638</v>
      </c>
      <c r="K349" s="6" t="str">
        <f t="shared" si="47"/>
        <v>W</v>
      </c>
      <c r="L349" s="6" t="str">
        <f t="shared" si="48"/>
        <v>SW</v>
      </c>
      <c r="M349" s="6" t="str">
        <f t="shared" si="49"/>
        <v/>
      </c>
      <c r="P349" s="37"/>
      <c r="Q349" s="37"/>
      <c r="R349" s="37"/>
    </row>
    <row r="350" spans="1:18" x14ac:dyDescent="0.25">
      <c r="A350"/>
      <c r="B350" t="str">
        <f>IFERROR(IF(AND(VLOOKUP('Entry Form'!$C$11,Data!$N$7:$O$47,2,FALSE)=Data!E350,COUNTIF(Data!$E$7:E350,Data!E350)=1),1,IF(E350&lt;&gt;E349,"",B349+1)),"")</f>
        <v/>
      </c>
      <c r="C350" s="5" t="s">
        <v>1146</v>
      </c>
      <c r="D350" s="5" t="s">
        <v>1145</v>
      </c>
      <c r="E350" s="6" t="s">
        <v>962</v>
      </c>
      <c r="F350" s="54"/>
      <c r="G350" s="54" t="s">
        <v>1264</v>
      </c>
      <c r="H350" s="55" t="s">
        <v>1052</v>
      </c>
      <c r="I350" s="59" t="str">
        <f t="shared" si="45"/>
        <v>W</v>
      </c>
      <c r="J350" s="56">
        <f t="shared" si="46"/>
        <v>30962</v>
      </c>
      <c r="K350" s="6" t="str">
        <f t="shared" si="47"/>
        <v>W</v>
      </c>
      <c r="L350" s="6" t="str">
        <f t="shared" si="48"/>
        <v/>
      </c>
      <c r="M350" s="6" t="str">
        <f t="shared" si="49"/>
        <v/>
      </c>
      <c r="P350" s="37"/>
      <c r="Q350" s="37"/>
      <c r="R350" s="37"/>
    </row>
    <row r="351" spans="1:18" x14ac:dyDescent="0.25">
      <c r="A351"/>
      <c r="B351" t="str">
        <f>IFERROR(IF(AND(VLOOKUP('Entry Form'!$C$11,Data!$N$7:$O$47,2,FALSE)=Data!E351,COUNTIF(Data!$E$7:E351,Data!E351)=1),1,IF(E351&lt;&gt;E350,"",B350+1)),"")</f>
        <v/>
      </c>
      <c r="C351" s="5" t="s">
        <v>1148</v>
      </c>
      <c r="D351" s="5" t="s">
        <v>965</v>
      </c>
      <c r="E351" s="6" t="s">
        <v>962</v>
      </c>
      <c r="F351" s="54"/>
      <c r="G351" s="54" t="s">
        <v>1264</v>
      </c>
      <c r="H351" s="55" t="s">
        <v>1055</v>
      </c>
      <c r="I351" s="59" t="str">
        <f t="shared" si="45"/>
        <v>W</v>
      </c>
      <c r="J351" s="56">
        <f t="shared" si="46"/>
        <v>21190</v>
      </c>
      <c r="K351" s="6" t="str">
        <f t="shared" si="47"/>
        <v>W</v>
      </c>
      <c r="L351" s="6" t="str">
        <f t="shared" si="48"/>
        <v>SW</v>
      </c>
      <c r="M351" s="6" t="str">
        <f t="shared" si="49"/>
        <v/>
      </c>
      <c r="P351" s="37"/>
      <c r="Q351" s="37"/>
      <c r="R351" s="37"/>
    </row>
    <row r="352" spans="1:18" x14ac:dyDescent="0.25">
      <c r="A352"/>
      <c r="B352" t="str">
        <f>IFERROR(IF(AND(VLOOKUP('Entry Form'!$C$11,Data!$N$7:$O$47,2,FALSE)=Data!E352,COUNTIF(Data!$E$7:E352,Data!E352)=1),1,IF(E352&lt;&gt;E351,"",B351+1)),"")</f>
        <v/>
      </c>
      <c r="C352" s="5" t="s">
        <v>1147</v>
      </c>
      <c r="D352" s="5" t="s">
        <v>964</v>
      </c>
      <c r="E352" s="6" t="s">
        <v>962</v>
      </c>
      <c r="F352" s="54" t="s">
        <v>1264</v>
      </c>
      <c r="G352" s="54" t="s">
        <v>1264</v>
      </c>
      <c r="H352" s="55" t="s">
        <v>1054</v>
      </c>
      <c r="I352" s="59" t="str">
        <f t="shared" si="45"/>
        <v>M</v>
      </c>
      <c r="J352" s="56">
        <f t="shared" si="46"/>
        <v>18214</v>
      </c>
      <c r="K352" s="6" t="str">
        <f t="shared" si="47"/>
        <v>M</v>
      </c>
      <c r="L352" s="6" t="str">
        <f t="shared" si="48"/>
        <v>SM</v>
      </c>
      <c r="M352" s="6" t="str">
        <f t="shared" si="49"/>
        <v/>
      </c>
      <c r="P352" s="37"/>
      <c r="Q352" s="37"/>
      <c r="R352" s="37"/>
    </row>
    <row r="353" spans="1:18" x14ac:dyDescent="0.25">
      <c r="A353"/>
      <c r="B353" t="str">
        <f>IFERROR(IF(AND(VLOOKUP('Entry Form'!$C$11,Data!$N$7:$O$47,2,FALSE)=Data!E353,COUNTIF(Data!$E$7:E353,Data!E353)=1),1,IF(E353&lt;&gt;E352,"",B352+1)),"")</f>
        <v/>
      </c>
      <c r="C353" s="5" t="s">
        <v>1153</v>
      </c>
      <c r="D353" s="5" t="s">
        <v>969</v>
      </c>
      <c r="E353" s="6" t="s">
        <v>962</v>
      </c>
      <c r="F353" s="54"/>
      <c r="G353" s="54" t="s">
        <v>1264</v>
      </c>
      <c r="H353" s="55" t="s">
        <v>1060</v>
      </c>
      <c r="I353" s="59" t="str">
        <f t="shared" si="45"/>
        <v>W</v>
      </c>
      <c r="J353" s="56">
        <f t="shared" si="46"/>
        <v>24439</v>
      </c>
      <c r="K353" s="6" t="str">
        <f t="shared" si="47"/>
        <v>W</v>
      </c>
      <c r="L353" s="6" t="str">
        <f t="shared" si="48"/>
        <v>SW</v>
      </c>
      <c r="M353" s="6" t="str">
        <f t="shared" si="49"/>
        <v/>
      </c>
      <c r="P353" s="37"/>
      <c r="Q353" s="37"/>
      <c r="R353" s="37"/>
    </row>
    <row r="354" spans="1:18" x14ac:dyDescent="0.25">
      <c r="A354"/>
      <c r="B354" t="str">
        <f>IFERROR(IF(AND(VLOOKUP('Entry Form'!$C$11,Data!$N$7:$O$47,2,FALSE)=Data!E354,COUNTIF(Data!$E$7:E354,Data!E354)=1),1,IF(E354&lt;&gt;E353,"",B353+1)),"")</f>
        <v/>
      </c>
      <c r="C354" s="5" t="s">
        <v>1149</v>
      </c>
      <c r="D354" s="5" t="s">
        <v>966</v>
      </c>
      <c r="E354" s="6" t="s">
        <v>962</v>
      </c>
      <c r="F354" s="54"/>
      <c r="G354" s="54" t="s">
        <v>1264</v>
      </c>
      <c r="H354" s="55" t="s">
        <v>1056</v>
      </c>
      <c r="I354" s="59" t="str">
        <f t="shared" si="45"/>
        <v>M</v>
      </c>
      <c r="J354" s="56">
        <f t="shared" si="46"/>
        <v>19594</v>
      </c>
      <c r="K354" s="6" t="str">
        <f t="shared" si="47"/>
        <v>M</v>
      </c>
      <c r="L354" s="6" t="str">
        <f t="shared" si="48"/>
        <v>SM</v>
      </c>
      <c r="M354" s="6" t="str">
        <f t="shared" si="49"/>
        <v/>
      </c>
      <c r="P354" s="37"/>
      <c r="Q354" s="37"/>
      <c r="R354" s="37"/>
    </row>
    <row r="355" spans="1:18" x14ac:dyDescent="0.25">
      <c r="A355"/>
      <c r="B355" t="str">
        <f>IFERROR(IF(AND(VLOOKUP('Entry Form'!$C$11,Data!$N$7:$O$47,2,FALSE)=Data!E355,COUNTIF(Data!$E$7:E355,Data!E355)=1),1,IF(E355&lt;&gt;E354,"",B354+1)),"")</f>
        <v/>
      </c>
      <c r="C355" s="5" t="s">
        <v>1152</v>
      </c>
      <c r="D355" s="5" t="s">
        <v>970</v>
      </c>
      <c r="E355" s="6" t="s">
        <v>962</v>
      </c>
      <c r="F355" s="54"/>
      <c r="G355" s="54" t="s">
        <v>1264</v>
      </c>
      <c r="H355" s="55" t="s">
        <v>1061</v>
      </c>
      <c r="I355" s="59" t="str">
        <f t="shared" si="45"/>
        <v>M</v>
      </c>
      <c r="J355" s="56">
        <f t="shared" si="46"/>
        <v>39014</v>
      </c>
      <c r="K355" s="6" t="str">
        <f t="shared" si="47"/>
        <v>M</v>
      </c>
      <c r="L355" s="6" t="str">
        <f t="shared" si="48"/>
        <v>J</v>
      </c>
      <c r="M355" s="6" t="str">
        <f t="shared" si="49"/>
        <v/>
      </c>
      <c r="P355" s="37"/>
      <c r="Q355" s="37"/>
      <c r="R355" s="37"/>
    </row>
    <row r="356" spans="1:18" x14ac:dyDescent="0.25">
      <c r="A356"/>
      <c r="B356" t="str">
        <f>IFERROR(IF(AND(VLOOKUP('Entry Form'!$C$11,Data!$N$7:$O$47,2,FALSE)=Data!E356,COUNTIF(Data!$E$7:E356,Data!E356)=1),1,IF(E356&lt;&gt;E355,"",B355+1)),"")</f>
        <v/>
      </c>
      <c r="C356" s="5" t="s">
        <v>1152</v>
      </c>
      <c r="D356" s="5" t="s">
        <v>968</v>
      </c>
      <c r="E356" s="6" t="s">
        <v>962</v>
      </c>
      <c r="F356" s="54"/>
      <c r="G356" s="54" t="s">
        <v>1264</v>
      </c>
      <c r="H356" s="55" t="s">
        <v>1059</v>
      </c>
      <c r="I356" s="59" t="str">
        <f t="shared" si="45"/>
        <v>M</v>
      </c>
      <c r="J356" s="56">
        <f t="shared" si="46"/>
        <v>26316</v>
      </c>
      <c r="K356" s="6" t="str">
        <f t="shared" si="47"/>
        <v>M</v>
      </c>
      <c r="L356" s="6" t="str">
        <f t="shared" si="48"/>
        <v>SM</v>
      </c>
      <c r="M356" s="6" t="str">
        <f t="shared" si="49"/>
        <v/>
      </c>
      <c r="P356" s="37"/>
      <c r="Q356" s="37"/>
      <c r="R356" s="37"/>
    </row>
    <row r="357" spans="1:18" x14ac:dyDescent="0.25">
      <c r="A357"/>
      <c r="B357" t="str">
        <f>IFERROR(IF(AND(VLOOKUP('Entry Form'!$C$11,Data!$N$7:$O$47,2,FALSE)=Data!E357,COUNTIF(Data!$E$7:E357,Data!E357)=1),1,IF(E357&lt;&gt;E356,"",B356+1)),"")</f>
        <v/>
      </c>
      <c r="C357" s="5" t="s">
        <v>1151</v>
      </c>
      <c r="D357" s="5" t="s">
        <v>84</v>
      </c>
      <c r="E357" s="6" t="s">
        <v>962</v>
      </c>
      <c r="F357" s="54" t="s">
        <v>1264</v>
      </c>
      <c r="G357" s="54"/>
      <c r="H357" s="55" t="s">
        <v>1058</v>
      </c>
      <c r="I357" s="59" t="str">
        <f t="shared" si="45"/>
        <v>M</v>
      </c>
      <c r="J357" s="56">
        <f t="shared" si="46"/>
        <v>28744</v>
      </c>
      <c r="K357" s="6" t="str">
        <f t="shared" si="47"/>
        <v>M</v>
      </c>
      <c r="L357" s="6" t="str">
        <f t="shared" si="48"/>
        <v/>
      </c>
      <c r="M357" s="6" t="str">
        <f t="shared" si="49"/>
        <v/>
      </c>
      <c r="P357" s="37"/>
      <c r="Q357" s="37"/>
      <c r="R357" s="37"/>
    </row>
    <row r="358" spans="1:18" x14ac:dyDescent="0.25">
      <c r="A358"/>
      <c r="B358" t="str">
        <f>IFERROR(IF(AND(VLOOKUP('Entry Form'!$C$11,Data!$N$7:$O$47,2,FALSE)=Data!E358,COUNTIF(Data!$E$7:E358,Data!E358)=1),1,IF(E358&lt;&gt;E357,"",B357+1)),"")</f>
        <v/>
      </c>
      <c r="C358" s="5" t="s">
        <v>1144</v>
      </c>
      <c r="D358" s="5" t="s">
        <v>961</v>
      </c>
      <c r="E358" s="6" t="s">
        <v>962</v>
      </c>
      <c r="F358" s="54"/>
      <c r="G358" s="54" t="s">
        <v>1264</v>
      </c>
      <c r="H358" s="55" t="s">
        <v>1051</v>
      </c>
      <c r="I358" s="59" t="str">
        <f t="shared" si="45"/>
        <v>M</v>
      </c>
      <c r="J358" s="56">
        <f t="shared" si="46"/>
        <v>27856</v>
      </c>
      <c r="K358" s="6" t="str">
        <f t="shared" si="47"/>
        <v>M</v>
      </c>
      <c r="L358" s="6" t="str">
        <f t="shared" si="48"/>
        <v>SM</v>
      </c>
      <c r="M358" s="6" t="str">
        <f t="shared" si="49"/>
        <v/>
      </c>
      <c r="P358" s="37"/>
      <c r="Q358" s="37"/>
      <c r="R358" s="37"/>
    </row>
    <row r="359" spans="1:18" x14ac:dyDescent="0.25">
      <c r="A359"/>
      <c r="B359" t="str">
        <f>IFERROR(IF(AND(VLOOKUP('Entry Form'!$C$11,Data!$N$7:$O$47,2,FALSE)=Data!E359,COUNTIF(Data!$E$7:E359,Data!E359)=1),1,IF(E359&lt;&gt;E358,"",B358+1)),"")</f>
        <v/>
      </c>
      <c r="C359" s="5" t="s">
        <v>1150</v>
      </c>
      <c r="D359" s="5" t="s">
        <v>967</v>
      </c>
      <c r="E359" s="6" t="s">
        <v>962</v>
      </c>
      <c r="F359" s="54"/>
      <c r="G359" s="54" t="s">
        <v>1264</v>
      </c>
      <c r="H359" s="55" t="s">
        <v>1057</v>
      </c>
      <c r="I359" s="59" t="str">
        <f t="shared" si="45"/>
        <v>W</v>
      </c>
      <c r="J359" s="56">
        <f t="shared" si="46"/>
        <v>24757</v>
      </c>
      <c r="K359" s="6" t="str">
        <f t="shared" si="47"/>
        <v>W</v>
      </c>
      <c r="L359" s="6" t="str">
        <f t="shared" si="48"/>
        <v>SW</v>
      </c>
      <c r="M359" s="6" t="str">
        <f t="shared" si="49"/>
        <v/>
      </c>
      <c r="P359" s="37"/>
      <c r="Q359" s="37"/>
      <c r="R359" s="37"/>
    </row>
    <row r="360" spans="1:18" x14ac:dyDescent="0.25">
      <c r="A360"/>
      <c r="B360" t="str">
        <f>IFERROR(IF(AND(VLOOKUP('Entry Form'!$C$11,Data!$N$7:$O$47,2,FALSE)=Data!E360,COUNTIF(Data!$E$7:E360,Data!E360)=1),1,IF(E360&lt;&gt;E359,"",B359+1)),"")</f>
        <v/>
      </c>
      <c r="C360" s="5" t="s">
        <v>1158</v>
      </c>
      <c r="D360" s="5" t="s">
        <v>976</v>
      </c>
      <c r="E360" s="6" t="s">
        <v>972</v>
      </c>
      <c r="F360" s="54" t="s">
        <v>1264</v>
      </c>
      <c r="G360" s="54" t="s">
        <v>1264</v>
      </c>
      <c r="H360" s="55" t="s">
        <v>1066</v>
      </c>
      <c r="I360" s="59" t="str">
        <f t="shared" si="45"/>
        <v>M</v>
      </c>
      <c r="J360" s="56">
        <f t="shared" si="46"/>
        <v>34257</v>
      </c>
      <c r="K360" s="6" t="str">
        <f t="shared" si="47"/>
        <v>M</v>
      </c>
      <c r="L360" s="6" t="str">
        <f t="shared" si="48"/>
        <v/>
      </c>
      <c r="M360" s="6" t="str">
        <f t="shared" si="49"/>
        <v/>
      </c>
      <c r="P360" s="37"/>
      <c r="Q360" s="37"/>
      <c r="R360" s="37"/>
    </row>
    <row r="361" spans="1:18" x14ac:dyDescent="0.25">
      <c r="A361"/>
      <c r="B361" t="str">
        <f>IFERROR(IF(AND(VLOOKUP('Entry Form'!$C$11,Data!$N$7:$O$47,2,FALSE)=Data!E361,COUNTIF(Data!$E$7:E361,Data!E361)=1),1,IF(E361&lt;&gt;E360,"",B360+1)),"")</f>
        <v/>
      </c>
      <c r="C361" s="5" t="s">
        <v>1154</v>
      </c>
      <c r="D361" s="5" t="s">
        <v>971</v>
      </c>
      <c r="E361" s="6" t="s">
        <v>972</v>
      </c>
      <c r="F361" s="54" t="s">
        <v>1264</v>
      </c>
      <c r="G361" s="54" t="s">
        <v>1264</v>
      </c>
      <c r="H361" s="55" t="s">
        <v>1062</v>
      </c>
      <c r="I361" s="59" t="str">
        <f t="shared" si="45"/>
        <v>W</v>
      </c>
      <c r="J361" s="56">
        <f t="shared" si="46"/>
        <v>33923</v>
      </c>
      <c r="K361" s="6" t="str">
        <f t="shared" si="47"/>
        <v>W</v>
      </c>
      <c r="L361" s="6" t="str">
        <f t="shared" si="48"/>
        <v/>
      </c>
      <c r="M361" s="6" t="str">
        <f t="shared" si="49"/>
        <v/>
      </c>
      <c r="P361" s="37"/>
      <c r="Q361" s="37"/>
      <c r="R361" s="37"/>
    </row>
    <row r="362" spans="1:18" x14ac:dyDescent="0.25">
      <c r="A362"/>
      <c r="B362" t="str">
        <f>IFERROR(IF(AND(VLOOKUP('Entry Form'!$C$11,Data!$N$7:$O$47,2,FALSE)=Data!E362,COUNTIF(Data!$E$7:E362,Data!E362)=1),1,IF(E362&lt;&gt;E361,"",B361+1)),"")</f>
        <v/>
      </c>
      <c r="C362" s="5" t="s">
        <v>1156</v>
      </c>
      <c r="D362" s="5" t="s">
        <v>974</v>
      </c>
      <c r="E362" s="6" t="s">
        <v>972</v>
      </c>
      <c r="F362" s="54" t="s">
        <v>1264</v>
      </c>
      <c r="G362" s="54" t="s">
        <v>1264</v>
      </c>
      <c r="H362" s="55" t="s">
        <v>1064</v>
      </c>
      <c r="I362" s="59" t="str">
        <f t="shared" si="45"/>
        <v>W</v>
      </c>
      <c r="J362" s="56">
        <f t="shared" si="46"/>
        <v>33740</v>
      </c>
      <c r="K362" s="6" t="str">
        <f t="shared" si="47"/>
        <v>W</v>
      </c>
      <c r="L362" s="6" t="str">
        <f t="shared" si="48"/>
        <v/>
      </c>
      <c r="M362" s="6" t="str">
        <f t="shared" si="49"/>
        <v/>
      </c>
      <c r="P362" s="37"/>
      <c r="Q362" s="37"/>
      <c r="R362" s="37"/>
    </row>
    <row r="363" spans="1:18" x14ac:dyDescent="0.25">
      <c r="A363"/>
      <c r="B363" t="str">
        <f>IFERROR(IF(AND(VLOOKUP('Entry Form'!$C$11,Data!$N$7:$O$47,2,FALSE)=Data!E363,COUNTIF(Data!$E$7:E363,Data!E363)=1),1,IF(E363&lt;&gt;E362,"",B362+1)),"")</f>
        <v/>
      </c>
      <c r="C363" s="5" t="s">
        <v>1155</v>
      </c>
      <c r="D363" s="5" t="s">
        <v>973</v>
      </c>
      <c r="E363" s="6" t="s">
        <v>972</v>
      </c>
      <c r="F363" s="54" t="s">
        <v>1264</v>
      </c>
      <c r="G363" s="54" t="s">
        <v>1264</v>
      </c>
      <c r="H363" s="55" t="s">
        <v>1063</v>
      </c>
      <c r="I363" s="59" t="str">
        <f t="shared" si="45"/>
        <v>M</v>
      </c>
      <c r="J363" s="56">
        <f t="shared" si="46"/>
        <v>32974</v>
      </c>
      <c r="K363" s="6" t="str">
        <f t="shared" si="47"/>
        <v>M</v>
      </c>
      <c r="L363" s="6" t="str">
        <f t="shared" si="48"/>
        <v/>
      </c>
      <c r="M363" s="6" t="str">
        <f t="shared" si="49"/>
        <v/>
      </c>
      <c r="P363" s="37"/>
      <c r="Q363" s="37"/>
      <c r="R363" s="37"/>
    </row>
    <row r="364" spans="1:18" x14ac:dyDescent="0.25">
      <c r="A364"/>
      <c r="B364" t="str">
        <f>IFERROR(IF(AND(VLOOKUP('Entry Form'!$C$11,Data!$N$7:$O$47,2,FALSE)=Data!E364,COUNTIF(Data!$E$7:E364,Data!E364)=1),1,IF(E364&lt;&gt;E363,"",B363+1)),"")</f>
        <v/>
      </c>
      <c r="C364" s="5" t="s">
        <v>1157</v>
      </c>
      <c r="D364" s="5" t="s">
        <v>975</v>
      </c>
      <c r="E364" s="6" t="s">
        <v>972</v>
      </c>
      <c r="F364" s="54" t="s">
        <v>1264</v>
      </c>
      <c r="G364" s="54" t="s">
        <v>1264</v>
      </c>
      <c r="H364" s="55" t="s">
        <v>1065</v>
      </c>
      <c r="I364" s="59" t="str">
        <f t="shared" si="45"/>
        <v>M</v>
      </c>
      <c r="J364" s="56">
        <f t="shared" si="46"/>
        <v>31929</v>
      </c>
      <c r="K364" s="6" t="str">
        <f t="shared" si="47"/>
        <v>M</v>
      </c>
      <c r="L364" s="6" t="str">
        <f t="shared" si="48"/>
        <v/>
      </c>
      <c r="M364" s="6" t="str">
        <f t="shared" si="49"/>
        <v/>
      </c>
      <c r="P364" s="37"/>
      <c r="Q364" s="37"/>
      <c r="R364" s="37"/>
    </row>
    <row r="365" spans="1:18" x14ac:dyDescent="0.25">
      <c r="A365"/>
      <c r="B365" t="str">
        <f>IFERROR(IF(AND(VLOOKUP('Entry Form'!$C$11,Data!$N$7:$O$47,2,FALSE)=Data!E365,COUNTIF(Data!$E$7:E365,Data!E365)=1),1,IF(E365&lt;&gt;E364,"",B364+1)),"")</f>
        <v/>
      </c>
      <c r="C365" s="5" t="s">
        <v>1159</v>
      </c>
      <c r="D365" s="5" t="s">
        <v>977</v>
      </c>
      <c r="E365" s="6" t="s">
        <v>978</v>
      </c>
      <c r="F365" s="54" t="s">
        <v>1264</v>
      </c>
      <c r="G365" s="54"/>
      <c r="H365" s="55" t="s">
        <v>1067</v>
      </c>
      <c r="I365" s="59" t="str">
        <f t="shared" si="45"/>
        <v>W</v>
      </c>
      <c r="J365" s="56">
        <f t="shared" si="46"/>
        <v>38100</v>
      </c>
      <c r="K365" s="6" t="str">
        <f t="shared" si="47"/>
        <v>W</v>
      </c>
      <c r="L365" s="6" t="str">
        <f t="shared" si="48"/>
        <v>J</v>
      </c>
      <c r="M365" s="6" t="str">
        <f t="shared" si="49"/>
        <v/>
      </c>
      <c r="P365" s="37"/>
      <c r="Q365" s="37"/>
      <c r="R365" s="37"/>
    </row>
    <row r="366" spans="1:18" x14ac:dyDescent="0.25">
      <c r="A366"/>
      <c r="B366" t="str">
        <f>IFERROR(IF(AND(VLOOKUP('Entry Form'!$C$11,Data!$N$7:$O$47,2,FALSE)=Data!E366,COUNTIF(Data!$E$7:E366,Data!E366)=1),1,IF(E366&lt;&gt;E365,"",B365+1)),"")</f>
        <v/>
      </c>
      <c r="C366" s="5" t="s">
        <v>1161</v>
      </c>
      <c r="D366" s="5" t="s">
        <v>981</v>
      </c>
      <c r="E366" s="6" t="s">
        <v>980</v>
      </c>
      <c r="F366" s="54" t="s">
        <v>1264</v>
      </c>
      <c r="G366" s="54"/>
      <c r="H366" s="55" t="s">
        <v>1069</v>
      </c>
      <c r="I366" s="59" t="str">
        <f t="shared" si="45"/>
        <v>W</v>
      </c>
      <c r="J366" s="56">
        <f t="shared" si="46"/>
        <v>38156</v>
      </c>
      <c r="K366" s="6" t="str">
        <f t="shared" si="47"/>
        <v>W</v>
      </c>
      <c r="L366" s="6" t="str">
        <f t="shared" si="48"/>
        <v>J</v>
      </c>
      <c r="M366" s="6" t="str">
        <f t="shared" si="49"/>
        <v/>
      </c>
      <c r="P366" s="37"/>
      <c r="Q366" s="37"/>
      <c r="R366" s="37"/>
    </row>
    <row r="367" spans="1:18" x14ac:dyDescent="0.25">
      <c r="A367"/>
      <c r="B367" t="str">
        <f>IFERROR(IF(AND(VLOOKUP('Entry Form'!$C$11,Data!$N$7:$O$47,2,FALSE)=Data!E367,COUNTIF(Data!$E$7:E367,Data!E367)=1),1,IF(E367&lt;&gt;E366,"",B366+1)),"")</f>
        <v/>
      </c>
      <c r="C367" s="5" t="s">
        <v>1160</v>
      </c>
      <c r="D367" s="5" t="s">
        <v>979</v>
      </c>
      <c r="E367" s="6" t="s">
        <v>980</v>
      </c>
      <c r="F367" s="54" t="s">
        <v>1264</v>
      </c>
      <c r="G367" s="54"/>
      <c r="H367" s="55" t="s">
        <v>1068</v>
      </c>
      <c r="I367" s="59" t="str">
        <f t="shared" si="45"/>
        <v>M</v>
      </c>
      <c r="J367" s="56">
        <f t="shared" si="46"/>
        <v>38120</v>
      </c>
      <c r="K367" s="6" t="str">
        <f t="shared" si="47"/>
        <v>M</v>
      </c>
      <c r="L367" s="6" t="str">
        <f t="shared" si="48"/>
        <v>J</v>
      </c>
      <c r="M367" s="6" t="str">
        <f t="shared" si="49"/>
        <v/>
      </c>
      <c r="P367" s="37"/>
      <c r="Q367" s="37"/>
      <c r="R367" s="37"/>
    </row>
    <row r="368" spans="1:18" x14ac:dyDescent="0.25">
      <c r="A368"/>
      <c r="B368" t="str">
        <f>IFERROR(IF(AND(VLOOKUP('Entry Form'!$C$11,Data!$N$7:$O$47,2,FALSE)=Data!E368,COUNTIF(Data!$E$7:E368,Data!E368)=1),1,IF(E368&lt;&gt;E367,"",B367+1)),"")</f>
        <v/>
      </c>
      <c r="C368" s="5" t="s">
        <v>1162</v>
      </c>
      <c r="D368" s="5" t="s">
        <v>982</v>
      </c>
      <c r="E368" s="6" t="s">
        <v>983</v>
      </c>
      <c r="F368" s="54"/>
      <c r="G368" s="54" t="s">
        <v>1264</v>
      </c>
      <c r="H368" s="55" t="s">
        <v>1070</v>
      </c>
      <c r="I368" s="59" t="str">
        <f t="shared" ref="I368:I431" si="50">MID(H368,6,1)</f>
        <v>M</v>
      </c>
      <c r="J368" s="56">
        <f t="shared" si="46"/>
        <v>23893</v>
      </c>
      <c r="K368" s="6" t="str">
        <f t="shared" si="47"/>
        <v>M</v>
      </c>
      <c r="L368" s="6" t="str">
        <f t="shared" si="48"/>
        <v>SM</v>
      </c>
      <c r="M368" s="6" t="str">
        <f t="shared" si="49"/>
        <v/>
      </c>
      <c r="P368" s="37"/>
      <c r="Q368" s="37"/>
      <c r="R368" s="37"/>
    </row>
    <row r="369" spans="1:18" x14ac:dyDescent="0.25">
      <c r="A369"/>
      <c r="B369" t="str">
        <f>IFERROR(IF(AND(VLOOKUP('Entry Form'!$C$11,Data!$N$7:$O$47,2,FALSE)=Data!E369,COUNTIF(Data!$E$7:E369,Data!E369)=1),1,IF(E369&lt;&gt;E368,"",B368+1)),"")</f>
        <v/>
      </c>
      <c r="C369" s="5" t="s">
        <v>1163</v>
      </c>
      <c r="D369" s="5" t="s">
        <v>984</v>
      </c>
      <c r="E369" s="6" t="s">
        <v>985</v>
      </c>
      <c r="F369" s="54"/>
      <c r="G369" s="54" t="s">
        <v>1264</v>
      </c>
      <c r="H369" s="55" t="s">
        <v>1071</v>
      </c>
      <c r="I369" s="59" t="str">
        <f t="shared" si="50"/>
        <v>M</v>
      </c>
      <c r="J369" s="56">
        <f t="shared" si="46"/>
        <v>32384</v>
      </c>
      <c r="K369" s="6" t="str">
        <f t="shared" si="47"/>
        <v>M</v>
      </c>
      <c r="L369" s="6" t="str">
        <f t="shared" si="48"/>
        <v/>
      </c>
      <c r="M369" s="6" t="str">
        <f t="shared" si="49"/>
        <v/>
      </c>
      <c r="P369" s="37"/>
      <c r="Q369" s="37"/>
      <c r="R369" s="37"/>
    </row>
    <row r="370" spans="1:18" x14ac:dyDescent="0.25">
      <c r="A370"/>
      <c r="B370" t="str">
        <f>IFERROR(IF(AND(VLOOKUP('Entry Form'!$C$11,Data!$N$7:$O$47,2,FALSE)=Data!E370,COUNTIF(Data!$E$7:E370,Data!E370)=1),1,IF(E370&lt;&gt;E369,"",B369+1)),"")</f>
        <v/>
      </c>
      <c r="C370" s="5" t="s">
        <v>1201</v>
      </c>
      <c r="D370" s="5" t="s">
        <v>1016</v>
      </c>
      <c r="E370" s="6" t="s">
        <v>987</v>
      </c>
      <c r="F370" s="54" t="s">
        <v>1264</v>
      </c>
      <c r="G370" s="54"/>
      <c r="H370" s="55" t="s">
        <v>1113</v>
      </c>
      <c r="I370" s="59" t="str">
        <f t="shared" si="50"/>
        <v>M</v>
      </c>
      <c r="J370" s="56">
        <f t="shared" si="46"/>
        <v>26678</v>
      </c>
      <c r="K370" s="6" t="str">
        <f t="shared" si="47"/>
        <v>M</v>
      </c>
      <c r="L370" s="6" t="str">
        <f t="shared" si="48"/>
        <v>SM</v>
      </c>
      <c r="M370" s="6" t="str">
        <f t="shared" si="49"/>
        <v/>
      </c>
      <c r="P370" s="37"/>
      <c r="Q370" s="37"/>
      <c r="R370" s="37"/>
    </row>
    <row r="371" spans="1:18" x14ac:dyDescent="0.25">
      <c r="A371"/>
      <c r="B371" t="str">
        <f>IFERROR(IF(AND(VLOOKUP('Entry Form'!$C$11,Data!$N$7:$O$47,2,FALSE)=Data!E371,COUNTIF(Data!$E$7:E371,Data!E371)=1),1,IF(E371&lt;&gt;E370,"",B370+1)),"")</f>
        <v/>
      </c>
      <c r="C371" s="5" t="s">
        <v>1194</v>
      </c>
      <c r="D371" s="5" t="s">
        <v>1011</v>
      </c>
      <c r="E371" s="6" t="s">
        <v>987</v>
      </c>
      <c r="F371" s="54" t="s">
        <v>1264</v>
      </c>
      <c r="G371" s="54"/>
      <c r="H371" s="55" t="s">
        <v>1105</v>
      </c>
      <c r="I371" s="59" t="str">
        <f t="shared" si="50"/>
        <v>M</v>
      </c>
      <c r="J371" s="56">
        <f t="shared" si="46"/>
        <v>35284</v>
      </c>
      <c r="K371" s="6" t="str">
        <f t="shared" si="47"/>
        <v>M</v>
      </c>
      <c r="L371" s="6" t="str">
        <f t="shared" si="48"/>
        <v/>
      </c>
      <c r="M371" s="6" t="str">
        <f t="shared" si="49"/>
        <v/>
      </c>
      <c r="P371" s="37"/>
      <c r="Q371" s="37"/>
      <c r="R371" s="37"/>
    </row>
    <row r="372" spans="1:18" x14ac:dyDescent="0.25">
      <c r="A372"/>
      <c r="B372" t="str">
        <f>IFERROR(IF(AND(VLOOKUP('Entry Form'!$C$11,Data!$N$7:$O$47,2,FALSE)=Data!E372,COUNTIF(Data!$E$7:E372,Data!E372)=1),1,IF(E372&lt;&gt;E371,"",B371+1)),"")</f>
        <v/>
      </c>
      <c r="C372" s="5" t="s">
        <v>1164</v>
      </c>
      <c r="D372" s="5" t="s">
        <v>986</v>
      </c>
      <c r="E372" s="6" t="s">
        <v>987</v>
      </c>
      <c r="F372" s="54"/>
      <c r="G372" s="54" t="s">
        <v>1264</v>
      </c>
      <c r="H372" s="55" t="s">
        <v>1072</v>
      </c>
      <c r="I372" s="59" t="str">
        <f t="shared" si="50"/>
        <v>M</v>
      </c>
      <c r="J372" s="56">
        <f t="shared" si="46"/>
        <v>34903</v>
      </c>
      <c r="K372" s="6" t="str">
        <f t="shared" si="47"/>
        <v>M</v>
      </c>
      <c r="L372" s="6" t="str">
        <f t="shared" si="48"/>
        <v/>
      </c>
      <c r="M372" s="6" t="str">
        <f t="shared" si="49"/>
        <v/>
      </c>
      <c r="P372" s="37"/>
      <c r="Q372" s="37"/>
      <c r="R372" s="37"/>
    </row>
    <row r="373" spans="1:18" x14ac:dyDescent="0.25">
      <c r="A373"/>
      <c r="B373" t="str">
        <f>IFERROR(IF(AND(VLOOKUP('Entry Form'!$C$11,Data!$N$7:$O$47,2,FALSE)=Data!E373,COUNTIF(Data!$E$7:E373,Data!E373)=1),1,IF(E373&lt;&gt;E372,"",B372+1)),"")</f>
        <v/>
      </c>
      <c r="C373" s="5" t="s">
        <v>1205</v>
      </c>
      <c r="D373" s="5" t="s">
        <v>199</v>
      </c>
      <c r="E373" s="6" t="s">
        <v>987</v>
      </c>
      <c r="F373" s="54" t="s">
        <v>1264</v>
      </c>
      <c r="G373" s="54"/>
      <c r="H373" s="55" t="s">
        <v>1117</v>
      </c>
      <c r="I373" s="59" t="str">
        <f t="shared" si="50"/>
        <v>M</v>
      </c>
      <c r="J373" s="56">
        <f t="shared" si="46"/>
        <v>25713</v>
      </c>
      <c r="K373" s="6" t="str">
        <f t="shared" si="47"/>
        <v>M</v>
      </c>
      <c r="L373" s="6" t="str">
        <f t="shared" si="48"/>
        <v>SM</v>
      </c>
      <c r="M373" s="6" t="str">
        <f t="shared" si="49"/>
        <v/>
      </c>
      <c r="P373" s="37"/>
      <c r="Q373" s="37"/>
      <c r="R373" s="37"/>
    </row>
    <row r="374" spans="1:18" x14ac:dyDescent="0.25">
      <c r="A374"/>
      <c r="B374" t="str">
        <f>IFERROR(IF(AND(VLOOKUP('Entry Form'!$C$11,Data!$N$7:$O$47,2,FALSE)=Data!E374,COUNTIF(Data!$E$7:E374,Data!E374)=1),1,IF(E374&lt;&gt;E373,"",B373+1)),"")</f>
        <v/>
      </c>
      <c r="C374" s="5" t="s">
        <v>1198</v>
      </c>
      <c r="D374" s="5" t="s">
        <v>1013</v>
      </c>
      <c r="E374" s="6" t="s">
        <v>987</v>
      </c>
      <c r="F374" s="54" t="s">
        <v>1264</v>
      </c>
      <c r="G374" s="54"/>
      <c r="H374" s="55" t="s">
        <v>1109</v>
      </c>
      <c r="I374" s="59" t="str">
        <f t="shared" si="50"/>
        <v>W</v>
      </c>
      <c r="J374" s="56">
        <f t="shared" si="46"/>
        <v>33120</v>
      </c>
      <c r="K374" s="6" t="str">
        <f t="shared" si="47"/>
        <v>W</v>
      </c>
      <c r="L374" s="6" t="str">
        <f t="shared" si="48"/>
        <v/>
      </c>
      <c r="M374" s="6" t="str">
        <f t="shared" si="49"/>
        <v/>
      </c>
      <c r="P374" s="37"/>
      <c r="Q374" s="37"/>
      <c r="R374" s="37"/>
    </row>
    <row r="375" spans="1:18" x14ac:dyDescent="0.25">
      <c r="A375"/>
      <c r="B375" t="str">
        <f>IFERROR(IF(AND(VLOOKUP('Entry Form'!$C$11,Data!$N$7:$O$47,2,FALSE)=Data!E375,COUNTIF(Data!$E$7:E375,Data!E375)=1),1,IF(E375&lt;&gt;E374,"",B374+1)),"")</f>
        <v/>
      </c>
      <c r="C375" s="5" t="s">
        <v>1232</v>
      </c>
      <c r="D375" s="5" t="s">
        <v>1014</v>
      </c>
      <c r="E375" s="6" t="s">
        <v>987</v>
      </c>
      <c r="F375" s="54" t="s">
        <v>1264</v>
      </c>
      <c r="G375" s="54"/>
      <c r="H375" s="55" t="s">
        <v>1110</v>
      </c>
      <c r="I375" s="59" t="str">
        <f t="shared" si="50"/>
        <v>W</v>
      </c>
      <c r="J375" s="56">
        <f t="shared" si="46"/>
        <v>30645</v>
      </c>
      <c r="K375" s="6" t="str">
        <f t="shared" si="47"/>
        <v>W</v>
      </c>
      <c r="L375" s="6" t="str">
        <f t="shared" si="48"/>
        <v/>
      </c>
      <c r="M375" s="6" t="str">
        <f t="shared" si="49"/>
        <v/>
      </c>
      <c r="P375" s="37"/>
      <c r="Q375" s="37"/>
      <c r="R375" s="37"/>
    </row>
    <row r="376" spans="1:18" x14ac:dyDescent="0.25">
      <c r="A376"/>
      <c r="B376" t="str">
        <f>IFERROR(IF(AND(VLOOKUP('Entry Form'!$C$11,Data!$N$7:$O$47,2,FALSE)=Data!E376,COUNTIF(Data!$E$7:E376,Data!E376)=1),1,IF(E376&lt;&gt;E375,"",B375+1)),"")</f>
        <v/>
      </c>
      <c r="C376" s="5" t="s">
        <v>1186</v>
      </c>
      <c r="D376" s="5" t="s">
        <v>1005</v>
      </c>
      <c r="E376" s="6" t="s">
        <v>987</v>
      </c>
      <c r="F376" s="54"/>
      <c r="G376" s="54" t="s">
        <v>1264</v>
      </c>
      <c r="H376" s="55" t="s">
        <v>1096</v>
      </c>
      <c r="I376" s="59" t="str">
        <f t="shared" si="50"/>
        <v>M</v>
      </c>
      <c r="J376" s="56">
        <f t="shared" si="46"/>
        <v>27990</v>
      </c>
      <c r="K376" s="6" t="str">
        <f t="shared" si="47"/>
        <v>M</v>
      </c>
      <c r="L376" s="6" t="str">
        <f t="shared" si="48"/>
        <v/>
      </c>
      <c r="M376" s="6" t="str">
        <f t="shared" si="49"/>
        <v/>
      </c>
      <c r="P376" s="37"/>
      <c r="Q376" s="37"/>
      <c r="R376" s="37"/>
    </row>
    <row r="377" spans="1:18" x14ac:dyDescent="0.25">
      <c r="A377"/>
      <c r="B377" t="str">
        <f>IFERROR(IF(AND(VLOOKUP('Entry Form'!$C$11,Data!$N$7:$O$47,2,FALSE)=Data!E377,COUNTIF(Data!$E$7:E377,Data!E377)=1),1,IF(E377&lt;&gt;E376,"",B376+1)),"")</f>
        <v/>
      </c>
      <c r="C377" s="5" t="s">
        <v>1200</v>
      </c>
      <c r="D377" s="5" t="s">
        <v>1015</v>
      </c>
      <c r="E377" s="6" t="s">
        <v>987</v>
      </c>
      <c r="F377" s="54" t="s">
        <v>1264</v>
      </c>
      <c r="G377" s="54"/>
      <c r="H377" s="55" t="s">
        <v>1112</v>
      </c>
      <c r="I377" s="59" t="str">
        <f t="shared" si="50"/>
        <v>W</v>
      </c>
      <c r="J377" s="56">
        <f t="shared" si="46"/>
        <v>36569</v>
      </c>
      <c r="K377" s="6" t="str">
        <f t="shared" si="47"/>
        <v>W</v>
      </c>
      <c r="L377" s="6" t="str">
        <f t="shared" si="48"/>
        <v/>
      </c>
      <c r="M377" s="6" t="str">
        <f t="shared" si="49"/>
        <v/>
      </c>
      <c r="P377" s="37"/>
      <c r="Q377" s="37"/>
      <c r="R377" s="37"/>
    </row>
    <row r="378" spans="1:18" x14ac:dyDescent="0.25">
      <c r="A378"/>
      <c r="B378" t="str">
        <f>IFERROR(IF(AND(VLOOKUP('Entry Form'!$C$11,Data!$N$7:$O$47,2,FALSE)=Data!E378,COUNTIF(Data!$E$7:E378,Data!E378)=1),1,IF(E378&lt;&gt;E377,"",B377+1)),"")</f>
        <v/>
      </c>
      <c r="C378" s="5" t="s">
        <v>1195</v>
      </c>
      <c r="D378" s="5" t="s">
        <v>1005</v>
      </c>
      <c r="E378" s="6" t="s">
        <v>987</v>
      </c>
      <c r="F378" s="54" t="s">
        <v>1264</v>
      </c>
      <c r="G378" s="54"/>
      <c r="H378" s="55" t="s">
        <v>1106</v>
      </c>
      <c r="I378" s="59" t="str">
        <f t="shared" si="50"/>
        <v>M</v>
      </c>
      <c r="J378" s="56">
        <f t="shared" si="46"/>
        <v>33195</v>
      </c>
      <c r="K378" s="6" t="str">
        <f t="shared" si="47"/>
        <v>M</v>
      </c>
      <c r="L378" s="6" t="str">
        <f t="shared" si="48"/>
        <v/>
      </c>
      <c r="M378" s="6" t="str">
        <f t="shared" si="49"/>
        <v/>
      </c>
      <c r="P378" s="37"/>
      <c r="Q378" s="37"/>
      <c r="R378" s="37"/>
    </row>
    <row r="379" spans="1:18" x14ac:dyDescent="0.25">
      <c r="A379"/>
      <c r="B379" t="str">
        <f>IFERROR(IF(AND(VLOOKUP('Entry Form'!$C$11,Data!$N$7:$O$47,2,FALSE)=Data!E379,COUNTIF(Data!$E$7:E379,Data!E379)=1),1,IF(E379&lt;&gt;E378,"",B378+1)),"")</f>
        <v/>
      </c>
      <c r="C379" s="5" t="s">
        <v>1206</v>
      </c>
      <c r="D379" s="5" t="s">
        <v>1019</v>
      </c>
      <c r="E379" s="6" t="s">
        <v>987</v>
      </c>
      <c r="F379" s="54" t="s">
        <v>1264</v>
      </c>
      <c r="G379" s="54"/>
      <c r="H379" s="55" t="s">
        <v>1118</v>
      </c>
      <c r="I379" s="59" t="str">
        <f t="shared" si="50"/>
        <v>M</v>
      </c>
      <c r="J379" s="56">
        <f t="shared" si="46"/>
        <v>34642</v>
      </c>
      <c r="K379" s="6" t="str">
        <f t="shared" si="47"/>
        <v>M</v>
      </c>
      <c r="L379" s="6" t="str">
        <f t="shared" si="48"/>
        <v/>
      </c>
      <c r="M379" s="6" t="str">
        <f t="shared" si="49"/>
        <v/>
      </c>
      <c r="P379" s="37"/>
      <c r="Q379" s="37"/>
      <c r="R379" s="37"/>
    </row>
    <row r="380" spans="1:18" x14ac:dyDescent="0.25">
      <c r="A380"/>
      <c r="B380" t="str">
        <f>IFERROR(IF(AND(VLOOKUP('Entry Form'!$C$11,Data!$N$7:$O$47,2,FALSE)=Data!E380,COUNTIF(Data!$E$7:E380,Data!E380)=1),1,IF(E380&lt;&gt;E379,"",B379+1)),"")</f>
        <v/>
      </c>
      <c r="C380" s="5" t="s">
        <v>1204</v>
      </c>
      <c r="D380" s="5" t="s">
        <v>998</v>
      </c>
      <c r="E380" s="6" t="s">
        <v>987</v>
      </c>
      <c r="F380" s="54" t="s">
        <v>1264</v>
      </c>
      <c r="G380" s="54"/>
      <c r="H380" s="55" t="s">
        <v>1116</v>
      </c>
      <c r="I380" s="59" t="str">
        <f t="shared" si="50"/>
        <v>M</v>
      </c>
      <c r="J380" s="56">
        <f t="shared" si="46"/>
        <v>25678</v>
      </c>
      <c r="K380" s="6" t="str">
        <f t="shared" si="47"/>
        <v>M</v>
      </c>
      <c r="L380" s="6" t="str">
        <f t="shared" si="48"/>
        <v>SM</v>
      </c>
      <c r="M380" s="6" t="str">
        <f t="shared" si="49"/>
        <v/>
      </c>
      <c r="P380" s="37"/>
      <c r="Q380" s="37"/>
      <c r="R380" s="37"/>
    </row>
    <row r="381" spans="1:18" x14ac:dyDescent="0.25">
      <c r="A381"/>
      <c r="B381" t="str">
        <f>IFERROR(IF(AND(VLOOKUP('Entry Form'!$C$11,Data!$N$7:$O$47,2,FALSE)=Data!E381,COUNTIF(Data!$E$7:E381,Data!E381)=1),1,IF(E381&lt;&gt;E380,"",B380+1)),"")</f>
        <v/>
      </c>
      <c r="C381" s="5" t="s">
        <v>1177</v>
      </c>
      <c r="D381" s="5" t="s">
        <v>999</v>
      </c>
      <c r="E381" s="6" t="s">
        <v>987</v>
      </c>
      <c r="F381" s="54"/>
      <c r="G381" s="54" t="s">
        <v>1264</v>
      </c>
      <c r="H381" s="55" t="s">
        <v>1087</v>
      </c>
      <c r="I381" s="59" t="str">
        <f t="shared" si="50"/>
        <v>M</v>
      </c>
      <c r="J381" s="56">
        <f t="shared" si="46"/>
        <v>22993</v>
      </c>
      <c r="K381" s="6" t="str">
        <f t="shared" si="47"/>
        <v>M</v>
      </c>
      <c r="L381" s="6" t="str">
        <f t="shared" si="48"/>
        <v>SM</v>
      </c>
      <c r="M381" s="6" t="str">
        <f t="shared" si="49"/>
        <v/>
      </c>
      <c r="P381" s="37"/>
      <c r="Q381" s="37"/>
      <c r="R381" s="37"/>
    </row>
    <row r="382" spans="1:18" x14ac:dyDescent="0.25">
      <c r="A382"/>
      <c r="B382" t="str">
        <f>IFERROR(IF(AND(VLOOKUP('Entry Form'!$C$11,Data!$N$7:$O$47,2,FALSE)=Data!E382,COUNTIF(Data!$E$7:E382,Data!E382)=1),1,IF(E382&lt;&gt;E381,"",B381+1)),"")</f>
        <v/>
      </c>
      <c r="C382" s="5" t="s">
        <v>1188</v>
      </c>
      <c r="D382" s="5" t="s">
        <v>1007</v>
      </c>
      <c r="E382" s="6" t="s">
        <v>987</v>
      </c>
      <c r="F382" s="54" t="s">
        <v>1264</v>
      </c>
      <c r="G382" s="54"/>
      <c r="H382" s="55" t="s">
        <v>1098</v>
      </c>
      <c r="I382" s="59" t="str">
        <f t="shared" si="50"/>
        <v>W</v>
      </c>
      <c r="J382" s="56">
        <f t="shared" si="46"/>
        <v>37305</v>
      </c>
      <c r="K382" s="6" t="str">
        <f t="shared" si="47"/>
        <v>W</v>
      </c>
      <c r="L382" s="6" t="str">
        <f t="shared" si="48"/>
        <v/>
      </c>
      <c r="M382" s="6" t="str">
        <f t="shared" si="49"/>
        <v/>
      </c>
      <c r="P382" s="37"/>
      <c r="Q382" s="37"/>
      <c r="R382" s="37"/>
    </row>
    <row r="383" spans="1:18" x14ac:dyDescent="0.25">
      <c r="A383"/>
      <c r="B383" t="str">
        <f>IFERROR(IF(AND(VLOOKUP('Entry Form'!$C$11,Data!$N$7:$O$47,2,FALSE)=Data!E383,COUNTIF(Data!$E$7:E383,Data!E383)=1),1,IF(E383&lt;&gt;E382,"",B382+1)),"")</f>
        <v/>
      </c>
      <c r="C383" s="5" t="s">
        <v>1165</v>
      </c>
      <c r="D383" s="5" t="s">
        <v>988</v>
      </c>
      <c r="E383" s="6" t="s">
        <v>987</v>
      </c>
      <c r="F383" s="54"/>
      <c r="G383" s="54" t="s">
        <v>1264</v>
      </c>
      <c r="H383" s="55" t="s">
        <v>1073</v>
      </c>
      <c r="I383" s="59" t="str">
        <f t="shared" si="50"/>
        <v>W</v>
      </c>
      <c r="J383" s="56">
        <f t="shared" si="46"/>
        <v>37531</v>
      </c>
      <c r="K383" s="6" t="str">
        <f t="shared" si="47"/>
        <v>W</v>
      </c>
      <c r="L383" s="6" t="str">
        <f t="shared" si="48"/>
        <v/>
      </c>
      <c r="M383" s="6" t="str">
        <f t="shared" si="49"/>
        <v/>
      </c>
      <c r="P383" s="37"/>
      <c r="Q383" s="37"/>
      <c r="R383" s="37"/>
    </row>
    <row r="384" spans="1:18" x14ac:dyDescent="0.25">
      <c r="A384"/>
      <c r="B384" t="str">
        <f>IFERROR(IF(AND(VLOOKUP('Entry Form'!$C$11,Data!$N$7:$O$47,2,FALSE)=Data!E384,COUNTIF(Data!$E$7:E384,Data!E384)=1),1,IF(E384&lt;&gt;E383,"",B383+1)),"")</f>
        <v/>
      </c>
      <c r="C384" s="5" t="s">
        <v>1165</v>
      </c>
      <c r="D384" s="5" t="s">
        <v>977</v>
      </c>
      <c r="E384" s="6" t="s">
        <v>987</v>
      </c>
      <c r="F384" s="54"/>
      <c r="G384" s="54" t="s">
        <v>1264</v>
      </c>
      <c r="H384" s="55" t="s">
        <v>1074</v>
      </c>
      <c r="I384" s="59" t="str">
        <f t="shared" si="50"/>
        <v>W</v>
      </c>
      <c r="J384" s="56">
        <f t="shared" si="46"/>
        <v>28418</v>
      </c>
      <c r="K384" s="6" t="str">
        <f t="shared" si="47"/>
        <v>W</v>
      </c>
      <c r="L384" s="6" t="str">
        <f t="shared" si="48"/>
        <v/>
      </c>
      <c r="M384" s="6" t="str">
        <f t="shared" si="49"/>
        <v/>
      </c>
      <c r="P384" s="37"/>
      <c r="Q384" s="37"/>
      <c r="R384" s="37"/>
    </row>
    <row r="385" spans="1:18" x14ac:dyDescent="0.25">
      <c r="A385"/>
      <c r="B385" t="str">
        <f>IFERROR(IF(AND(VLOOKUP('Entry Form'!$C$11,Data!$N$7:$O$47,2,FALSE)=Data!E385,COUNTIF(Data!$E$7:E385,Data!E385)=1),1,IF(E385&lt;&gt;E384,"",B384+1)),"")</f>
        <v/>
      </c>
      <c r="C385" s="5" t="s">
        <v>1166</v>
      </c>
      <c r="D385" s="5" t="s">
        <v>989</v>
      </c>
      <c r="E385" s="6" t="s">
        <v>987</v>
      </c>
      <c r="F385" s="54"/>
      <c r="G385" s="54" t="s">
        <v>1264</v>
      </c>
      <c r="H385" s="55" t="s">
        <v>1075</v>
      </c>
      <c r="I385" s="59" t="str">
        <f t="shared" si="50"/>
        <v>W</v>
      </c>
      <c r="J385" s="56">
        <f t="shared" si="46"/>
        <v>35733</v>
      </c>
      <c r="K385" s="6" t="str">
        <f t="shared" si="47"/>
        <v>W</v>
      </c>
      <c r="L385" s="6" t="str">
        <f t="shared" si="48"/>
        <v/>
      </c>
      <c r="M385" s="6" t="str">
        <f t="shared" si="49"/>
        <v/>
      </c>
      <c r="P385" s="37"/>
      <c r="Q385" s="37"/>
      <c r="R385" s="37"/>
    </row>
    <row r="386" spans="1:18" x14ac:dyDescent="0.25">
      <c r="A386"/>
      <c r="B386" t="str">
        <f>IFERROR(IF(AND(VLOOKUP('Entry Form'!$C$11,Data!$N$7:$O$47,2,FALSE)=Data!E386,COUNTIF(Data!$E$7:E386,Data!E386)=1),1,IF(E386&lt;&gt;E385,"",B385+1)),"")</f>
        <v/>
      </c>
      <c r="C386" s="5" t="s">
        <v>1179</v>
      </c>
      <c r="D386" s="5" t="s">
        <v>1001</v>
      </c>
      <c r="E386" s="6" t="s">
        <v>987</v>
      </c>
      <c r="F386" s="54"/>
      <c r="G386" s="54" t="s">
        <v>1264</v>
      </c>
      <c r="H386" s="55" t="s">
        <v>1089</v>
      </c>
      <c r="I386" s="59" t="str">
        <f t="shared" si="50"/>
        <v>W</v>
      </c>
      <c r="J386" s="56">
        <f t="shared" si="46"/>
        <v>23904</v>
      </c>
      <c r="K386" s="6" t="str">
        <f t="shared" si="47"/>
        <v>W</v>
      </c>
      <c r="L386" s="6" t="str">
        <f t="shared" si="48"/>
        <v>SW</v>
      </c>
      <c r="M386" s="6" t="str">
        <f t="shared" si="49"/>
        <v/>
      </c>
      <c r="P386" s="37"/>
      <c r="Q386" s="37"/>
      <c r="R386" s="37"/>
    </row>
    <row r="387" spans="1:18" x14ac:dyDescent="0.25">
      <c r="A387"/>
      <c r="B387" t="str">
        <f>IFERROR(IF(AND(VLOOKUP('Entry Form'!$C$11,Data!$N$7:$O$47,2,FALSE)=Data!E387,COUNTIF(Data!$E$7:E387,Data!E387)=1),1,IF(E387&lt;&gt;E386,"",B386+1)),"")</f>
        <v/>
      </c>
      <c r="C387" s="5" t="s">
        <v>1167</v>
      </c>
      <c r="D387" s="5" t="s">
        <v>9</v>
      </c>
      <c r="E387" s="6" t="s">
        <v>987</v>
      </c>
      <c r="F387" s="54"/>
      <c r="G387" s="54" t="s">
        <v>1264</v>
      </c>
      <c r="H387" s="55" t="s">
        <v>1076</v>
      </c>
      <c r="I387" s="59" t="str">
        <f t="shared" si="50"/>
        <v>M</v>
      </c>
      <c r="J387" s="56">
        <f t="shared" si="46"/>
        <v>32271</v>
      </c>
      <c r="K387" s="6" t="str">
        <f t="shared" si="47"/>
        <v>M</v>
      </c>
      <c r="L387" s="6" t="str">
        <f t="shared" si="48"/>
        <v/>
      </c>
      <c r="M387" s="6" t="str">
        <f t="shared" si="49"/>
        <v/>
      </c>
      <c r="P387" s="37"/>
      <c r="Q387" s="37"/>
      <c r="R387" s="37"/>
    </row>
    <row r="388" spans="1:18" x14ac:dyDescent="0.25">
      <c r="A388"/>
      <c r="B388" t="str">
        <f>IFERROR(IF(AND(VLOOKUP('Entry Form'!$C$11,Data!$N$7:$O$47,2,FALSE)=Data!E388,COUNTIF(Data!$E$7:E388,Data!E388)=1),1,IF(E388&lt;&gt;E387,"",B387+1)),"")</f>
        <v/>
      </c>
      <c r="C388" s="5" t="s">
        <v>1178</v>
      </c>
      <c r="D388" s="5" t="s">
        <v>1000</v>
      </c>
      <c r="E388" s="6" t="s">
        <v>987</v>
      </c>
      <c r="F388" s="54"/>
      <c r="G388" s="54" t="s">
        <v>1264</v>
      </c>
      <c r="H388" s="55" t="s">
        <v>1088</v>
      </c>
      <c r="I388" s="59" t="str">
        <f t="shared" si="50"/>
        <v>M</v>
      </c>
      <c r="J388" s="56">
        <f t="shared" si="46"/>
        <v>19155</v>
      </c>
      <c r="K388" s="6" t="str">
        <f t="shared" si="47"/>
        <v>M</v>
      </c>
      <c r="L388" s="6" t="str">
        <f t="shared" si="48"/>
        <v>SM</v>
      </c>
      <c r="M388" s="6" t="str">
        <f t="shared" si="49"/>
        <v/>
      </c>
      <c r="P388" s="37"/>
      <c r="Q388" s="37"/>
      <c r="R388" s="37"/>
    </row>
    <row r="389" spans="1:18" x14ac:dyDescent="0.25">
      <c r="A389"/>
      <c r="B389" t="str">
        <f>IFERROR(IF(AND(VLOOKUP('Entry Form'!$C$11,Data!$N$7:$O$47,2,FALSE)=Data!E389,COUNTIF(Data!$E$7:E389,Data!E389)=1),1,IF(E389&lt;&gt;E388,"",B388+1)),"")</f>
        <v/>
      </c>
      <c r="C389" s="5" t="s">
        <v>1189</v>
      </c>
      <c r="D389" s="5" t="s">
        <v>203</v>
      </c>
      <c r="E389" s="6" t="s">
        <v>987</v>
      </c>
      <c r="F389" s="54" t="s">
        <v>1264</v>
      </c>
      <c r="G389" s="54"/>
      <c r="H389" s="55" t="s">
        <v>1099</v>
      </c>
      <c r="I389" s="59" t="str">
        <f t="shared" si="50"/>
        <v>M</v>
      </c>
      <c r="J389" s="56">
        <f t="shared" si="46"/>
        <v>30174</v>
      </c>
      <c r="K389" s="6" t="str">
        <f t="shared" si="47"/>
        <v>M</v>
      </c>
      <c r="L389" s="6" t="str">
        <f t="shared" si="48"/>
        <v/>
      </c>
      <c r="M389" s="6" t="str">
        <f t="shared" si="49"/>
        <v/>
      </c>
      <c r="P389" s="37"/>
      <c r="Q389" s="37"/>
      <c r="R389" s="37"/>
    </row>
    <row r="390" spans="1:18" x14ac:dyDescent="0.25">
      <c r="A390"/>
      <c r="B390" t="str">
        <f>IFERROR(IF(AND(VLOOKUP('Entry Form'!$C$11,Data!$N$7:$O$47,2,FALSE)=Data!E390,COUNTIF(Data!$E$7:E390,Data!E390)=1),1,IF(E390&lt;&gt;E389,"",B389+1)),"")</f>
        <v/>
      </c>
      <c r="C390" s="5" t="s">
        <v>1187</v>
      </c>
      <c r="D390" s="5" t="s">
        <v>1006</v>
      </c>
      <c r="E390" s="6" t="s">
        <v>987</v>
      </c>
      <c r="F390" s="54"/>
      <c r="G390" s="54" t="s">
        <v>1264</v>
      </c>
      <c r="H390" s="55" t="s">
        <v>1097</v>
      </c>
      <c r="I390" s="59" t="str">
        <f t="shared" si="50"/>
        <v>W</v>
      </c>
      <c r="J390" s="56">
        <f t="shared" si="46"/>
        <v>35448</v>
      </c>
      <c r="K390" s="6" t="str">
        <f t="shared" si="47"/>
        <v>W</v>
      </c>
      <c r="L390" s="6" t="str">
        <f t="shared" si="48"/>
        <v/>
      </c>
      <c r="M390" s="6" t="str">
        <f t="shared" si="49"/>
        <v/>
      </c>
      <c r="P390" s="37"/>
      <c r="Q390" s="37"/>
      <c r="R390" s="37"/>
    </row>
    <row r="391" spans="1:18" x14ac:dyDescent="0.25">
      <c r="A391"/>
      <c r="B391" t="str">
        <f>IFERROR(IF(AND(VLOOKUP('Entry Form'!$C$11,Data!$N$7:$O$47,2,FALSE)=Data!E391,COUNTIF(Data!$E$7:E391,Data!E391)=1),1,IF(E391&lt;&gt;E390,"",B390+1)),"")</f>
        <v/>
      </c>
      <c r="C391" s="5" t="s">
        <v>1233</v>
      </c>
      <c r="D391" s="5" t="s">
        <v>1010</v>
      </c>
      <c r="E391" s="6" t="s">
        <v>987</v>
      </c>
      <c r="F391" s="54" t="s">
        <v>1264</v>
      </c>
      <c r="G391" s="54"/>
      <c r="H391" s="55" t="s">
        <v>1104</v>
      </c>
      <c r="I391" s="59" t="str">
        <f t="shared" si="50"/>
        <v>M</v>
      </c>
      <c r="J391" s="56">
        <f t="shared" ref="J391:J453" si="51">DATEVALUE(MID(H391,11,4)&amp;"-"&amp;MID(H391,9,2)&amp;"-"&amp;MID(H391,7,2))</f>
        <v>32659</v>
      </c>
      <c r="K391" s="6" t="str">
        <f t="shared" ref="K391:K453" si="52">I391</f>
        <v>M</v>
      </c>
      <c r="L391" s="6" t="str">
        <f t="shared" si="48"/>
        <v/>
      </c>
      <c r="M391" s="6" t="str">
        <f t="shared" si="49"/>
        <v/>
      </c>
      <c r="P391" s="37"/>
      <c r="Q391" s="37"/>
      <c r="R391" s="37"/>
    </row>
    <row r="392" spans="1:18" x14ac:dyDescent="0.25">
      <c r="A392"/>
      <c r="B392" t="str">
        <f>IFERROR(IF(AND(VLOOKUP('Entry Form'!$C$11,Data!$N$7:$O$47,2,FALSE)=Data!E392,COUNTIF(Data!$E$7:E392,Data!E392)=1),1,IF(E392&lt;&gt;E391,"",B391+1)),"")</f>
        <v/>
      </c>
      <c r="C392" s="5" t="s">
        <v>1199</v>
      </c>
      <c r="D392" s="5" t="s">
        <v>544</v>
      </c>
      <c r="E392" s="6" t="s">
        <v>987</v>
      </c>
      <c r="F392" s="54" t="s">
        <v>1264</v>
      </c>
      <c r="G392" s="54"/>
      <c r="H392" s="55" t="s">
        <v>1111</v>
      </c>
      <c r="I392" s="59" t="str">
        <f t="shared" si="50"/>
        <v>M</v>
      </c>
      <c r="J392" s="56">
        <f t="shared" si="51"/>
        <v>36573</v>
      </c>
      <c r="K392" s="6" t="str">
        <f t="shared" si="52"/>
        <v>M</v>
      </c>
      <c r="L392" s="6" t="str">
        <f t="shared" ref="L392:L453" si="53">IF(J392&gt;=$J$3,$I$3,IF(J392&lt;=$J$4,$I$4&amp;I392,""))</f>
        <v/>
      </c>
      <c r="M392" s="6" t="str">
        <f t="shared" ref="M392:M453" si="54">IF(J392&gt;=$J$2,$I$2,"")</f>
        <v/>
      </c>
      <c r="P392" s="37"/>
      <c r="Q392" s="37"/>
      <c r="R392" s="37"/>
    </row>
    <row r="393" spans="1:18" x14ac:dyDescent="0.25">
      <c r="A393"/>
      <c r="B393" t="str">
        <f>IFERROR(IF(AND(VLOOKUP('Entry Form'!$C$11,Data!$N$7:$O$47,2,FALSE)=Data!E393,COUNTIF(Data!$E$7:E393,Data!E393)=1),1,IF(E393&lt;&gt;E392,"",B392+1)),"")</f>
        <v/>
      </c>
      <c r="C393" s="5" t="s">
        <v>1168</v>
      </c>
      <c r="D393" s="5" t="s">
        <v>990</v>
      </c>
      <c r="E393" s="6" t="s">
        <v>987</v>
      </c>
      <c r="F393" s="54"/>
      <c r="G393" s="54" t="s">
        <v>1264</v>
      </c>
      <c r="H393" s="55" t="s">
        <v>1077</v>
      </c>
      <c r="I393" s="59" t="str">
        <f t="shared" si="50"/>
        <v>W</v>
      </c>
      <c r="J393" s="56">
        <f t="shared" si="51"/>
        <v>29349</v>
      </c>
      <c r="K393" s="6" t="str">
        <f t="shared" si="52"/>
        <v>W</v>
      </c>
      <c r="L393" s="6" t="str">
        <f t="shared" si="53"/>
        <v/>
      </c>
      <c r="M393" s="6" t="str">
        <f t="shared" si="54"/>
        <v/>
      </c>
      <c r="P393" s="37"/>
      <c r="Q393" s="37"/>
      <c r="R393" s="37"/>
    </row>
    <row r="394" spans="1:18" x14ac:dyDescent="0.25">
      <c r="A394"/>
      <c r="B394" t="str">
        <f>IFERROR(IF(AND(VLOOKUP('Entry Form'!$C$11,Data!$N$7:$O$47,2,FALSE)=Data!E394,COUNTIF(Data!$E$7:E394,Data!E394)=1),1,IF(E394&lt;&gt;E393,"",B393+1)),"")</f>
        <v/>
      </c>
      <c r="C394" s="5" t="s">
        <v>1180</v>
      </c>
      <c r="D394" s="5" t="s">
        <v>1002</v>
      </c>
      <c r="E394" s="6" t="s">
        <v>987</v>
      </c>
      <c r="F394" s="54"/>
      <c r="G394" s="54" t="s">
        <v>1264</v>
      </c>
      <c r="H394" s="55" t="s">
        <v>1090</v>
      </c>
      <c r="I394" s="59" t="str">
        <f t="shared" si="50"/>
        <v>M</v>
      </c>
      <c r="J394" s="56">
        <f t="shared" si="51"/>
        <v>21262</v>
      </c>
      <c r="K394" s="6" t="str">
        <f t="shared" si="52"/>
        <v>M</v>
      </c>
      <c r="L394" s="6" t="str">
        <f t="shared" si="53"/>
        <v>SM</v>
      </c>
      <c r="M394" s="6" t="str">
        <f t="shared" si="54"/>
        <v/>
      </c>
      <c r="P394" s="37"/>
      <c r="Q394" s="37"/>
      <c r="R394" s="37"/>
    </row>
    <row r="395" spans="1:18" x14ac:dyDescent="0.25">
      <c r="A395"/>
      <c r="B395" t="str">
        <f>IFERROR(IF(AND(VLOOKUP('Entry Form'!$C$11,Data!$N$7:$O$47,2,FALSE)=Data!E395,COUNTIF(Data!$E$7:E395,Data!E395)=1),1,IF(E395&lt;&gt;E394,"",B394+1)),"")</f>
        <v/>
      </c>
      <c r="C395" s="5" t="s">
        <v>1169</v>
      </c>
      <c r="D395" s="5" t="s">
        <v>991</v>
      </c>
      <c r="E395" s="6" t="s">
        <v>987</v>
      </c>
      <c r="F395" s="54"/>
      <c r="G395" s="54" t="s">
        <v>1264</v>
      </c>
      <c r="H395" s="55" t="s">
        <v>1078</v>
      </c>
      <c r="I395" s="59" t="str">
        <f t="shared" si="50"/>
        <v>M</v>
      </c>
      <c r="J395" s="56">
        <f t="shared" si="51"/>
        <v>37258</v>
      </c>
      <c r="K395" s="6" t="str">
        <f t="shared" si="52"/>
        <v>M</v>
      </c>
      <c r="L395" s="6" t="str">
        <f t="shared" si="53"/>
        <v/>
      </c>
      <c r="M395" s="6" t="str">
        <f t="shared" si="54"/>
        <v/>
      </c>
      <c r="P395" s="37"/>
      <c r="Q395" s="37"/>
      <c r="R395" s="37"/>
    </row>
    <row r="396" spans="1:18" x14ac:dyDescent="0.25">
      <c r="A396"/>
      <c r="B396" t="str">
        <f>IFERROR(IF(AND(VLOOKUP('Entry Form'!$C$11,Data!$N$7:$O$47,2,FALSE)=Data!E396,COUNTIF(Data!$E$7:E396,Data!E396)=1),1,IF(E396&lt;&gt;E395,"",B395+1)),"")</f>
        <v/>
      </c>
      <c r="C396" s="5" t="s">
        <v>1182</v>
      </c>
      <c r="D396" s="5" t="s">
        <v>977</v>
      </c>
      <c r="E396" s="6" t="s">
        <v>987</v>
      </c>
      <c r="F396" s="54"/>
      <c r="G396" s="54" t="s">
        <v>1264</v>
      </c>
      <c r="H396" s="55" t="s">
        <v>1092</v>
      </c>
      <c r="I396" s="59" t="str">
        <f t="shared" si="50"/>
        <v>W</v>
      </c>
      <c r="J396" s="56">
        <f t="shared" si="51"/>
        <v>32722</v>
      </c>
      <c r="K396" s="6" t="str">
        <f t="shared" si="52"/>
        <v>W</v>
      </c>
      <c r="L396" s="6" t="str">
        <f t="shared" si="53"/>
        <v/>
      </c>
      <c r="M396" s="6" t="str">
        <f t="shared" si="54"/>
        <v/>
      </c>
      <c r="P396" s="37"/>
      <c r="Q396" s="37"/>
      <c r="R396" s="37"/>
    </row>
    <row r="397" spans="1:18" x14ac:dyDescent="0.25">
      <c r="A397"/>
      <c r="B397" t="str">
        <f>IFERROR(IF(AND(VLOOKUP('Entry Form'!$C$11,Data!$N$7:$O$47,2,FALSE)=Data!E397,COUNTIF(Data!$E$7:E397,Data!E397)=1),1,IF(E397&lt;&gt;E396,"",B396+1)),"")</f>
        <v/>
      </c>
      <c r="C397" s="5" t="s">
        <v>1203</v>
      </c>
      <c r="D397" s="5" t="s">
        <v>1018</v>
      </c>
      <c r="E397" s="6" t="s">
        <v>987</v>
      </c>
      <c r="F397" s="54" t="s">
        <v>1264</v>
      </c>
      <c r="G397" s="54"/>
      <c r="H397" s="55" t="s">
        <v>1115</v>
      </c>
      <c r="I397" s="59" t="str">
        <f t="shared" si="50"/>
        <v>M</v>
      </c>
      <c r="J397" s="56">
        <f t="shared" si="51"/>
        <v>35733</v>
      </c>
      <c r="K397" s="6" t="str">
        <f t="shared" si="52"/>
        <v>M</v>
      </c>
      <c r="L397" s="6" t="str">
        <f t="shared" si="53"/>
        <v/>
      </c>
      <c r="M397" s="6" t="str">
        <f t="shared" si="54"/>
        <v/>
      </c>
      <c r="P397" s="37"/>
      <c r="Q397" s="37"/>
      <c r="R397" s="37"/>
    </row>
    <row r="398" spans="1:18" x14ac:dyDescent="0.25">
      <c r="A398"/>
      <c r="B398" t="str">
        <f>IFERROR(IF(AND(VLOOKUP('Entry Form'!$C$11,Data!$N$7:$O$47,2,FALSE)=Data!E398,COUNTIF(Data!$E$7:E398,Data!E398)=1),1,IF(E398&lt;&gt;E397,"",B397+1)),"")</f>
        <v/>
      </c>
      <c r="C398" s="5" t="s">
        <v>1196</v>
      </c>
      <c r="D398" s="5" t="s">
        <v>1012</v>
      </c>
      <c r="E398" s="6" t="s">
        <v>987</v>
      </c>
      <c r="F398" s="54" t="s">
        <v>1264</v>
      </c>
      <c r="G398" s="54"/>
      <c r="H398" s="55" t="s">
        <v>1107</v>
      </c>
      <c r="I398" s="59" t="str">
        <f t="shared" si="50"/>
        <v>W</v>
      </c>
      <c r="J398" s="56">
        <f t="shared" si="51"/>
        <v>30400</v>
      </c>
      <c r="K398" s="6" t="str">
        <f t="shared" si="52"/>
        <v>W</v>
      </c>
      <c r="L398" s="6" t="str">
        <f t="shared" si="53"/>
        <v/>
      </c>
      <c r="M398" s="6" t="str">
        <f t="shared" si="54"/>
        <v/>
      </c>
      <c r="P398" s="37"/>
      <c r="Q398" s="37"/>
      <c r="R398" s="37"/>
    </row>
    <row r="399" spans="1:18" x14ac:dyDescent="0.25">
      <c r="A399"/>
      <c r="B399" t="str">
        <f>IFERROR(IF(AND(VLOOKUP('Entry Form'!$C$11,Data!$N$7:$O$47,2,FALSE)=Data!E399,COUNTIF(Data!$E$7:E399,Data!E399)=1),1,IF(E399&lt;&gt;E398,"",B398+1)),"")</f>
        <v/>
      </c>
      <c r="C399" s="5" t="s">
        <v>1184</v>
      </c>
      <c r="D399" s="5" t="s">
        <v>1004</v>
      </c>
      <c r="E399" s="6" t="s">
        <v>987</v>
      </c>
      <c r="F399" s="54"/>
      <c r="G399" s="54" t="s">
        <v>1264</v>
      </c>
      <c r="H399" s="55" t="s">
        <v>1094</v>
      </c>
      <c r="I399" s="59" t="str">
        <f t="shared" si="50"/>
        <v>W</v>
      </c>
      <c r="J399" s="56">
        <f t="shared" si="51"/>
        <v>23837</v>
      </c>
      <c r="K399" s="6" t="str">
        <f t="shared" si="52"/>
        <v>W</v>
      </c>
      <c r="L399" s="6" t="str">
        <f t="shared" si="53"/>
        <v>SW</v>
      </c>
      <c r="M399" s="6" t="str">
        <f t="shared" si="54"/>
        <v/>
      </c>
      <c r="P399" s="37"/>
      <c r="Q399" s="37"/>
      <c r="R399" s="37"/>
    </row>
    <row r="400" spans="1:18" x14ac:dyDescent="0.25">
      <c r="A400"/>
      <c r="B400" t="str">
        <f>IFERROR(IF(AND(VLOOKUP('Entry Form'!$C$11,Data!$N$7:$O$47,2,FALSE)=Data!E400,COUNTIF(Data!$E$7:E400,Data!E400)=1),1,IF(E400&lt;&gt;E399,"",B399+1)),"")</f>
        <v/>
      </c>
      <c r="C400" s="5" t="s">
        <v>1190</v>
      </c>
      <c r="D400" s="5" t="s">
        <v>1008</v>
      </c>
      <c r="E400" s="6" t="s">
        <v>987</v>
      </c>
      <c r="F400" s="54" t="s">
        <v>1264</v>
      </c>
      <c r="G400" s="54"/>
      <c r="H400" s="55" t="s">
        <v>1100</v>
      </c>
      <c r="I400" s="59" t="str">
        <f t="shared" si="50"/>
        <v>W</v>
      </c>
      <c r="J400" s="56">
        <f t="shared" si="51"/>
        <v>35616</v>
      </c>
      <c r="K400" s="6" t="str">
        <f t="shared" si="52"/>
        <v>W</v>
      </c>
      <c r="L400" s="6" t="str">
        <f t="shared" si="53"/>
        <v/>
      </c>
      <c r="M400" s="6" t="str">
        <f t="shared" si="54"/>
        <v/>
      </c>
      <c r="P400" s="37"/>
      <c r="Q400" s="37"/>
      <c r="R400" s="37"/>
    </row>
    <row r="401" spans="1:18" x14ac:dyDescent="0.25">
      <c r="A401"/>
      <c r="B401" t="str">
        <f>IFERROR(IF(AND(VLOOKUP('Entry Form'!$C$11,Data!$N$7:$O$47,2,FALSE)=Data!E401,COUNTIF(Data!$E$7:E401,Data!E401)=1),1,IF(E401&lt;&gt;E400,"",B400+1)),"")</f>
        <v/>
      </c>
      <c r="C401" s="5" t="s">
        <v>1170</v>
      </c>
      <c r="D401" s="5" t="s">
        <v>992</v>
      </c>
      <c r="E401" s="6" t="s">
        <v>987</v>
      </c>
      <c r="F401" s="54"/>
      <c r="G401" s="54" t="s">
        <v>1264</v>
      </c>
      <c r="H401" s="55" t="s">
        <v>1079</v>
      </c>
      <c r="I401" s="59" t="str">
        <f t="shared" si="50"/>
        <v>W</v>
      </c>
      <c r="J401" s="56">
        <f t="shared" si="51"/>
        <v>36671</v>
      </c>
      <c r="K401" s="6" t="str">
        <f t="shared" si="52"/>
        <v>W</v>
      </c>
      <c r="L401" s="6" t="str">
        <f t="shared" si="53"/>
        <v/>
      </c>
      <c r="M401" s="6" t="str">
        <f t="shared" si="54"/>
        <v/>
      </c>
      <c r="P401" s="37"/>
      <c r="Q401" s="37"/>
      <c r="R401" s="37"/>
    </row>
    <row r="402" spans="1:18" x14ac:dyDescent="0.25">
      <c r="A402"/>
      <c r="B402" t="str">
        <f>IFERROR(IF(AND(VLOOKUP('Entry Form'!$C$11,Data!$N$7:$O$47,2,FALSE)=Data!E402,COUNTIF(Data!$E$7:E402,Data!E402)=1),1,IF(E402&lt;&gt;E401,"",B401+1)),"")</f>
        <v/>
      </c>
      <c r="C402" s="5" t="s">
        <v>1176</v>
      </c>
      <c r="D402" s="5" t="s">
        <v>998</v>
      </c>
      <c r="E402" s="6" t="s">
        <v>987</v>
      </c>
      <c r="F402" s="54"/>
      <c r="G402" s="54" t="s">
        <v>1264</v>
      </c>
      <c r="H402" s="55" t="s">
        <v>1085</v>
      </c>
      <c r="I402" s="59" t="str">
        <f t="shared" si="50"/>
        <v>M</v>
      </c>
      <c r="J402" s="56">
        <f t="shared" si="51"/>
        <v>35162</v>
      </c>
      <c r="K402" s="6" t="str">
        <f t="shared" si="52"/>
        <v>M</v>
      </c>
      <c r="L402" s="6" t="str">
        <f t="shared" si="53"/>
        <v/>
      </c>
      <c r="M402" s="6" t="str">
        <f t="shared" si="54"/>
        <v/>
      </c>
      <c r="P402" s="37"/>
      <c r="Q402" s="37"/>
      <c r="R402" s="37"/>
    </row>
    <row r="403" spans="1:18" x14ac:dyDescent="0.25">
      <c r="A403"/>
      <c r="B403" t="str">
        <f>IFERROR(IF(AND(VLOOKUP('Entry Form'!$C$11,Data!$N$7:$O$47,2,FALSE)=Data!E403,COUNTIF(Data!$E$7:E403,Data!E403)=1),1,IF(E403&lt;&gt;E402,"",B402+1)),"")</f>
        <v/>
      </c>
      <c r="C403" s="5" t="s">
        <v>1197</v>
      </c>
      <c r="D403" s="5" t="s">
        <v>117</v>
      </c>
      <c r="E403" s="6" t="s">
        <v>987</v>
      </c>
      <c r="F403" s="54" t="s">
        <v>1264</v>
      </c>
      <c r="G403" s="54"/>
      <c r="H403" s="55" t="s">
        <v>1108</v>
      </c>
      <c r="I403" s="59" t="str">
        <f t="shared" si="50"/>
        <v>W</v>
      </c>
      <c r="J403" s="56">
        <f t="shared" si="51"/>
        <v>31823</v>
      </c>
      <c r="K403" s="6" t="str">
        <f t="shared" si="52"/>
        <v>W</v>
      </c>
      <c r="L403" s="6" t="str">
        <f t="shared" si="53"/>
        <v/>
      </c>
      <c r="M403" s="6" t="str">
        <f t="shared" si="54"/>
        <v/>
      </c>
      <c r="P403" s="37"/>
      <c r="Q403" s="37"/>
      <c r="R403" s="37"/>
    </row>
    <row r="404" spans="1:18" x14ac:dyDescent="0.25">
      <c r="A404"/>
      <c r="B404" t="str">
        <f>IFERROR(IF(AND(VLOOKUP('Entry Form'!$C$11,Data!$N$7:$O$47,2,FALSE)=Data!E404,COUNTIF(Data!$E$7:E404,Data!E404)=1),1,IF(E404&lt;&gt;E403,"",B403+1)),"")</f>
        <v/>
      </c>
      <c r="C404" s="5" t="s">
        <v>1202</v>
      </c>
      <c r="D404" s="5" t="s">
        <v>1017</v>
      </c>
      <c r="E404" s="6" t="s">
        <v>987</v>
      </c>
      <c r="F404" s="54" t="s">
        <v>1264</v>
      </c>
      <c r="G404" s="54"/>
      <c r="H404" s="55" t="s">
        <v>1114</v>
      </c>
      <c r="I404" s="59" t="str">
        <f t="shared" si="50"/>
        <v>W</v>
      </c>
      <c r="J404" s="56">
        <f t="shared" si="51"/>
        <v>34425</v>
      </c>
      <c r="K404" s="6" t="str">
        <f t="shared" si="52"/>
        <v>W</v>
      </c>
      <c r="L404" s="6" t="str">
        <f t="shared" si="53"/>
        <v/>
      </c>
      <c r="M404" s="6" t="str">
        <f t="shared" si="54"/>
        <v/>
      </c>
      <c r="P404" s="37"/>
      <c r="Q404" s="37"/>
      <c r="R404" s="37"/>
    </row>
    <row r="405" spans="1:18" x14ac:dyDescent="0.25">
      <c r="A405"/>
      <c r="B405" t="str">
        <f>IFERROR(IF(AND(VLOOKUP('Entry Form'!$C$11,Data!$N$7:$O$47,2,FALSE)=Data!E405,COUNTIF(Data!$E$7:E405,Data!E405)=1),1,IF(E405&lt;&gt;E404,"",B404+1)),"")</f>
        <v/>
      </c>
      <c r="C405" s="5" t="s">
        <v>1171</v>
      </c>
      <c r="D405" s="5" t="s">
        <v>993</v>
      </c>
      <c r="E405" s="6" t="s">
        <v>987</v>
      </c>
      <c r="F405" s="54"/>
      <c r="G405" s="54" t="s">
        <v>1264</v>
      </c>
      <c r="H405" s="55" t="s">
        <v>1080</v>
      </c>
      <c r="I405" s="59" t="str">
        <f t="shared" si="50"/>
        <v>W</v>
      </c>
      <c r="J405" s="56">
        <f t="shared" si="51"/>
        <v>35739</v>
      </c>
      <c r="K405" s="6" t="str">
        <f t="shared" si="52"/>
        <v>W</v>
      </c>
      <c r="L405" s="6" t="str">
        <f t="shared" si="53"/>
        <v/>
      </c>
      <c r="M405" s="6" t="str">
        <f t="shared" si="54"/>
        <v/>
      </c>
      <c r="P405" s="37"/>
      <c r="Q405" s="37"/>
      <c r="R405" s="37"/>
    </row>
    <row r="406" spans="1:18" x14ac:dyDescent="0.25">
      <c r="A406"/>
      <c r="B406" t="str">
        <f>IFERROR(IF(AND(VLOOKUP('Entry Form'!$C$11,Data!$N$7:$O$47,2,FALSE)=Data!E406,COUNTIF(Data!$E$7:E406,Data!E406)=1),1,IF(E406&lt;&gt;E405,"",B405+1)),"")</f>
        <v/>
      </c>
      <c r="C406" s="5" t="s">
        <v>1172</v>
      </c>
      <c r="D406" s="5" t="s">
        <v>994</v>
      </c>
      <c r="E406" s="6" t="s">
        <v>987</v>
      </c>
      <c r="F406" s="54"/>
      <c r="G406" s="54" t="s">
        <v>1264</v>
      </c>
      <c r="H406" s="55" t="s">
        <v>1081</v>
      </c>
      <c r="I406" s="59" t="str">
        <f t="shared" si="50"/>
        <v>M</v>
      </c>
      <c r="J406" s="56">
        <f t="shared" si="51"/>
        <v>37504</v>
      </c>
      <c r="K406" s="6" t="str">
        <f t="shared" si="52"/>
        <v>M</v>
      </c>
      <c r="L406" s="6" t="str">
        <f t="shared" si="53"/>
        <v/>
      </c>
      <c r="M406" s="6" t="str">
        <f t="shared" si="54"/>
        <v/>
      </c>
      <c r="P406" s="37"/>
      <c r="Q406" s="37"/>
      <c r="R406" s="37"/>
    </row>
    <row r="407" spans="1:18" x14ac:dyDescent="0.25">
      <c r="A407"/>
      <c r="B407" t="str">
        <f>IFERROR(IF(AND(VLOOKUP('Entry Form'!$C$11,Data!$N$7:$O$47,2,FALSE)=Data!E407,COUNTIF(Data!$E$7:E407,Data!E407)=1),1,IF(E407&lt;&gt;E406,"",B406+1)),"")</f>
        <v/>
      </c>
      <c r="C407" s="5" t="s">
        <v>1173</v>
      </c>
      <c r="D407" s="5" t="s">
        <v>995</v>
      </c>
      <c r="E407" s="6" t="s">
        <v>987</v>
      </c>
      <c r="F407" s="54"/>
      <c r="G407" s="54" t="s">
        <v>1264</v>
      </c>
      <c r="H407" s="55" t="s">
        <v>1082</v>
      </c>
      <c r="I407" s="59" t="str">
        <f t="shared" si="50"/>
        <v>M</v>
      </c>
      <c r="J407" s="56">
        <f t="shared" si="51"/>
        <v>37951</v>
      </c>
      <c r="K407" s="6" t="str">
        <f t="shared" si="52"/>
        <v>M</v>
      </c>
      <c r="L407" s="6" t="str">
        <f t="shared" si="53"/>
        <v>J</v>
      </c>
      <c r="M407" s="6" t="str">
        <f t="shared" si="54"/>
        <v/>
      </c>
      <c r="P407" s="37"/>
      <c r="Q407" s="37"/>
      <c r="R407" s="37"/>
    </row>
    <row r="408" spans="1:18" x14ac:dyDescent="0.25">
      <c r="A408"/>
      <c r="B408" t="str">
        <f>IFERROR(IF(AND(VLOOKUP('Entry Form'!$C$11,Data!$N$7:$O$47,2,FALSE)=Data!E408,COUNTIF(Data!$E$7:E408,Data!E408)=1),1,IF(E408&lt;&gt;E407,"",B407+1)),"")</f>
        <v/>
      </c>
      <c r="C408" s="5" t="s">
        <v>1181</v>
      </c>
      <c r="D408" s="5" t="s">
        <v>995</v>
      </c>
      <c r="E408" s="6" t="s">
        <v>987</v>
      </c>
      <c r="F408" s="54"/>
      <c r="G408" s="54" t="s">
        <v>1264</v>
      </c>
      <c r="H408" s="55" t="s">
        <v>1091</v>
      </c>
      <c r="I408" s="59" t="str">
        <f t="shared" si="50"/>
        <v>M</v>
      </c>
      <c r="J408" s="56">
        <f t="shared" si="51"/>
        <v>36850</v>
      </c>
      <c r="K408" s="6" t="str">
        <f t="shared" si="52"/>
        <v>M</v>
      </c>
      <c r="L408" s="6" t="str">
        <f t="shared" si="53"/>
        <v/>
      </c>
      <c r="M408" s="6" t="str">
        <f t="shared" si="54"/>
        <v/>
      </c>
      <c r="P408" s="37"/>
      <c r="Q408" s="37"/>
      <c r="R408" s="37"/>
    </row>
    <row r="409" spans="1:18" x14ac:dyDescent="0.25">
      <c r="A409"/>
      <c r="B409" t="str">
        <f>IFERROR(IF(AND(VLOOKUP('Entry Form'!$C$11,Data!$N$7:$O$47,2,FALSE)=Data!E409,COUNTIF(Data!$E$7:E409,Data!E409)=1),1,IF(E409&lt;&gt;E408,"",B408+1)),"")</f>
        <v/>
      </c>
      <c r="C409" s="5" t="s">
        <v>1174</v>
      </c>
      <c r="D409" s="5" t="s">
        <v>996</v>
      </c>
      <c r="E409" s="6" t="s">
        <v>987</v>
      </c>
      <c r="F409" s="54"/>
      <c r="G409" s="54" t="s">
        <v>1264</v>
      </c>
      <c r="H409" s="55" t="s">
        <v>1083</v>
      </c>
      <c r="I409" s="59" t="str">
        <f t="shared" si="50"/>
        <v>M</v>
      </c>
      <c r="J409" s="56">
        <f t="shared" si="51"/>
        <v>35391</v>
      </c>
      <c r="K409" s="6" t="str">
        <f t="shared" si="52"/>
        <v>M</v>
      </c>
      <c r="L409" s="6" t="str">
        <f t="shared" si="53"/>
        <v/>
      </c>
      <c r="M409" s="6" t="str">
        <f t="shared" si="54"/>
        <v/>
      </c>
      <c r="P409" s="37"/>
      <c r="Q409" s="37"/>
      <c r="R409" s="37"/>
    </row>
    <row r="410" spans="1:18" x14ac:dyDescent="0.25">
      <c r="A410"/>
      <c r="B410" t="str">
        <f>IFERROR(IF(AND(VLOOKUP('Entry Form'!$C$11,Data!$N$7:$O$47,2,FALSE)=Data!E410,COUNTIF(Data!$E$7:E410,Data!E410)=1),1,IF(E410&lt;&gt;E409,"",B409+1)),"")</f>
        <v/>
      </c>
      <c r="C410" s="5" t="s">
        <v>1191</v>
      </c>
      <c r="D410" s="5" t="s">
        <v>1005</v>
      </c>
      <c r="E410" s="6" t="s">
        <v>987</v>
      </c>
      <c r="F410" s="54" t="s">
        <v>1264</v>
      </c>
      <c r="G410" s="54"/>
      <c r="H410" s="55" t="s">
        <v>1101</v>
      </c>
      <c r="I410" s="59" t="str">
        <f t="shared" si="50"/>
        <v>M</v>
      </c>
      <c r="J410" s="56">
        <f t="shared" si="51"/>
        <v>31149</v>
      </c>
      <c r="K410" s="6" t="str">
        <f t="shared" si="52"/>
        <v>M</v>
      </c>
      <c r="L410" s="6" t="str">
        <f t="shared" si="53"/>
        <v/>
      </c>
      <c r="M410" s="6" t="str">
        <f t="shared" si="54"/>
        <v/>
      </c>
      <c r="P410" s="37"/>
      <c r="Q410" s="37"/>
      <c r="R410" s="37"/>
    </row>
    <row r="411" spans="1:18" x14ac:dyDescent="0.25">
      <c r="A411"/>
      <c r="B411" t="str">
        <f>IFERROR(IF(AND(VLOOKUP('Entry Form'!$C$11,Data!$N$7:$O$47,2,FALSE)=Data!E411,COUNTIF(Data!$E$7:E411,Data!E411)=1),1,IF(E411&lt;&gt;E410,"",B410+1)),"")</f>
        <v/>
      </c>
      <c r="C411" s="5" t="s">
        <v>1192</v>
      </c>
      <c r="D411" s="5" t="s">
        <v>8</v>
      </c>
      <c r="E411" s="6" t="s">
        <v>987</v>
      </c>
      <c r="F411" s="54" t="s">
        <v>1264</v>
      </c>
      <c r="G411" s="54"/>
      <c r="H411" s="55" t="s">
        <v>1102</v>
      </c>
      <c r="I411" s="59" t="str">
        <f t="shared" si="50"/>
        <v>W</v>
      </c>
      <c r="J411" s="56">
        <f t="shared" si="51"/>
        <v>32062</v>
      </c>
      <c r="K411" s="6" t="str">
        <f t="shared" si="52"/>
        <v>W</v>
      </c>
      <c r="L411" s="6" t="str">
        <f t="shared" si="53"/>
        <v/>
      </c>
      <c r="M411" s="6" t="str">
        <f t="shared" si="54"/>
        <v/>
      </c>
      <c r="P411" s="37"/>
      <c r="Q411" s="37"/>
      <c r="R411" s="37"/>
    </row>
    <row r="412" spans="1:18" x14ac:dyDescent="0.25">
      <c r="A412"/>
      <c r="B412" t="str">
        <f>IFERROR(IF(AND(VLOOKUP('Entry Form'!$C$11,Data!$N$7:$O$47,2,FALSE)=Data!E412,COUNTIF(Data!$E$7:E412,Data!E412)=1),1,IF(E412&lt;&gt;E411,"",B411+1)),"")</f>
        <v/>
      </c>
      <c r="C412" s="5" t="s">
        <v>1183</v>
      </c>
      <c r="D412" s="5" t="s">
        <v>1003</v>
      </c>
      <c r="E412" s="6" t="s">
        <v>987</v>
      </c>
      <c r="F412" s="54"/>
      <c r="G412" s="54" t="s">
        <v>1264</v>
      </c>
      <c r="H412" s="55" t="s">
        <v>1093</v>
      </c>
      <c r="I412" s="59" t="str">
        <f t="shared" si="50"/>
        <v>M</v>
      </c>
      <c r="J412" s="56">
        <f t="shared" si="51"/>
        <v>32687</v>
      </c>
      <c r="K412" s="6" t="str">
        <f t="shared" si="52"/>
        <v>M</v>
      </c>
      <c r="L412" s="6" t="str">
        <f t="shared" si="53"/>
        <v/>
      </c>
      <c r="M412" s="6" t="str">
        <f t="shared" si="54"/>
        <v/>
      </c>
      <c r="P412" s="37"/>
      <c r="Q412" s="37"/>
      <c r="R412" s="37"/>
    </row>
    <row r="413" spans="1:18" x14ac:dyDescent="0.25">
      <c r="A413"/>
      <c r="B413" t="str">
        <f>IFERROR(IF(AND(VLOOKUP('Entry Form'!$C$11,Data!$N$7:$O$47,2,FALSE)=Data!E413,COUNTIF(Data!$E$7:E413,Data!E413)=1),1,IF(E413&lt;&gt;E412,"",B412+1)),"")</f>
        <v/>
      </c>
      <c r="C413" s="5" t="s">
        <v>1175</v>
      </c>
      <c r="D413" s="5" t="s">
        <v>997</v>
      </c>
      <c r="E413" s="6" t="s">
        <v>987</v>
      </c>
      <c r="F413" s="54"/>
      <c r="G413" s="54" t="s">
        <v>1264</v>
      </c>
      <c r="H413" s="55" t="s">
        <v>1084</v>
      </c>
      <c r="I413" s="59" t="str">
        <f t="shared" si="50"/>
        <v>M</v>
      </c>
      <c r="J413" s="56">
        <f t="shared" si="51"/>
        <v>25285</v>
      </c>
      <c r="K413" s="6" t="str">
        <f t="shared" si="52"/>
        <v>M</v>
      </c>
      <c r="L413" s="6" t="str">
        <f t="shared" si="53"/>
        <v>SM</v>
      </c>
      <c r="M413" s="6" t="str">
        <f t="shared" si="54"/>
        <v/>
      </c>
      <c r="P413" s="37"/>
      <c r="Q413" s="37"/>
      <c r="R413" s="37"/>
    </row>
    <row r="414" spans="1:18" x14ac:dyDescent="0.25">
      <c r="A414"/>
      <c r="B414" t="str">
        <f>IFERROR(IF(AND(VLOOKUP('Entry Form'!$C$11,Data!$N$7:$O$47,2,FALSE)=Data!E414,COUNTIF(Data!$E$7:E414,Data!E414)=1),1,IF(E414&lt;&gt;E413,"",B413+1)),"")</f>
        <v/>
      </c>
      <c r="C414" s="5" t="s">
        <v>1193</v>
      </c>
      <c r="D414" s="5" t="s">
        <v>1009</v>
      </c>
      <c r="E414" s="6" t="s">
        <v>987</v>
      </c>
      <c r="F414" s="54" t="s">
        <v>1264</v>
      </c>
      <c r="G414" s="54"/>
      <c r="H414" s="55" t="s">
        <v>1103</v>
      </c>
      <c r="I414" s="59" t="str">
        <f t="shared" si="50"/>
        <v>M</v>
      </c>
      <c r="J414" s="56">
        <f t="shared" si="51"/>
        <v>36522</v>
      </c>
      <c r="K414" s="6" t="str">
        <f t="shared" si="52"/>
        <v>M</v>
      </c>
      <c r="L414" s="6" t="str">
        <f t="shared" si="53"/>
        <v/>
      </c>
      <c r="M414" s="6" t="str">
        <f t="shared" si="54"/>
        <v/>
      </c>
      <c r="P414" s="37"/>
      <c r="Q414" s="37"/>
      <c r="R414" s="37"/>
    </row>
    <row r="415" spans="1:18" x14ac:dyDescent="0.25">
      <c r="A415"/>
      <c r="B415" t="str">
        <f>IFERROR(IF(AND(VLOOKUP('Entry Form'!$C$11,Data!$N$7:$O$47,2,FALSE)=Data!E415,COUNTIF(Data!$E$7:E415,Data!E415)=1),1,IF(E415&lt;&gt;E414,"",B414+1)),"")</f>
        <v/>
      </c>
      <c r="C415" s="5" t="s">
        <v>1185</v>
      </c>
      <c r="D415" s="5" t="s">
        <v>977</v>
      </c>
      <c r="E415" s="6" t="s">
        <v>987</v>
      </c>
      <c r="F415" s="54"/>
      <c r="G415" s="54" t="s">
        <v>1264</v>
      </c>
      <c r="H415" s="55" t="s">
        <v>1095</v>
      </c>
      <c r="I415" s="59" t="str">
        <f t="shared" si="50"/>
        <v>W</v>
      </c>
      <c r="J415" s="56">
        <f t="shared" si="51"/>
        <v>20187</v>
      </c>
      <c r="K415" s="6" t="str">
        <f t="shared" si="52"/>
        <v>W</v>
      </c>
      <c r="L415" s="6" t="str">
        <f t="shared" si="53"/>
        <v>SW</v>
      </c>
      <c r="M415" s="6" t="str">
        <f t="shared" si="54"/>
        <v/>
      </c>
      <c r="P415" s="37"/>
      <c r="Q415" s="37"/>
      <c r="R415" s="37"/>
    </row>
    <row r="416" spans="1:18" x14ac:dyDescent="0.25">
      <c r="A416"/>
      <c r="B416" t="str">
        <f>IFERROR(IF(AND(VLOOKUP('Entry Form'!$C$11,Data!$N$7:$O$47,2,FALSE)=Data!E416,COUNTIF(Data!$E$7:E416,Data!E416)=1),1,IF(E416&lt;&gt;E415,"",B415+1)),"")</f>
        <v/>
      </c>
      <c r="C416" s="5" t="s">
        <v>1234</v>
      </c>
      <c r="D416" s="5" t="s">
        <v>8</v>
      </c>
      <c r="E416" s="6" t="s">
        <v>987</v>
      </c>
      <c r="F416" s="54"/>
      <c r="G416" s="54" t="s">
        <v>1264</v>
      </c>
      <c r="H416" s="55" t="s">
        <v>1086</v>
      </c>
      <c r="I416" s="59" t="str">
        <f t="shared" si="50"/>
        <v>W</v>
      </c>
      <c r="J416" s="56">
        <f t="shared" si="51"/>
        <v>34264</v>
      </c>
      <c r="K416" s="6" t="str">
        <f t="shared" si="52"/>
        <v>W</v>
      </c>
      <c r="L416" s="6" t="str">
        <f t="shared" si="53"/>
        <v/>
      </c>
      <c r="M416" s="6" t="str">
        <f t="shared" si="54"/>
        <v/>
      </c>
      <c r="P416" s="37"/>
      <c r="Q416" s="37"/>
      <c r="R416" s="37"/>
    </row>
    <row r="417" spans="1:18" x14ac:dyDescent="0.25">
      <c r="A417"/>
      <c r="B417" t="str">
        <f>IFERROR(IF(AND(VLOOKUP('Entry Form'!$C$11,Data!$N$7:$O$47,2,FALSE)=Data!E417,COUNTIF(Data!$E$7:E417,Data!E417)=1),1,IF(E417&lt;&gt;E416,"",B416+1)),"")</f>
        <v/>
      </c>
      <c r="C417" s="5" t="s">
        <v>1207</v>
      </c>
      <c r="D417" s="5" t="s">
        <v>1020</v>
      </c>
      <c r="E417" s="6" t="s">
        <v>1021</v>
      </c>
      <c r="F417" s="54"/>
      <c r="G417" s="54" t="s">
        <v>1264</v>
      </c>
      <c r="H417" s="55" t="s">
        <v>1327</v>
      </c>
      <c r="I417" s="59" t="str">
        <f t="shared" si="50"/>
        <v>M</v>
      </c>
      <c r="J417" s="56">
        <f t="shared" si="51"/>
        <v>31080</v>
      </c>
      <c r="K417" s="6" t="str">
        <f t="shared" si="52"/>
        <v>M</v>
      </c>
      <c r="L417" s="6" t="str">
        <f t="shared" si="53"/>
        <v/>
      </c>
      <c r="M417" s="6" t="str">
        <f t="shared" si="54"/>
        <v/>
      </c>
      <c r="P417" s="37"/>
      <c r="Q417" s="37"/>
      <c r="R417" s="37"/>
    </row>
    <row r="418" spans="1:18" x14ac:dyDescent="0.25">
      <c r="A418"/>
      <c r="B418" t="str">
        <f>IFERROR(IF(AND(VLOOKUP('Entry Form'!$C$11,Data!$N$7:$O$47,2,FALSE)=Data!E418,COUNTIF(Data!$E$7:E418,Data!E418)=1),1,IF(E418&lt;&gt;E417,"",B417+1)),"")</f>
        <v/>
      </c>
      <c r="C418" s="5" t="s">
        <v>844</v>
      </c>
      <c r="D418" s="5" t="s">
        <v>536</v>
      </c>
      <c r="E418" s="6" t="s">
        <v>531</v>
      </c>
      <c r="F418" s="54" t="s">
        <v>1264</v>
      </c>
      <c r="G418" s="54"/>
      <c r="H418" s="55" t="s">
        <v>559</v>
      </c>
      <c r="I418" s="59" t="str">
        <f t="shared" si="50"/>
        <v>M</v>
      </c>
      <c r="J418" s="56">
        <f t="shared" si="51"/>
        <v>22762</v>
      </c>
      <c r="K418" s="6" t="str">
        <f t="shared" si="52"/>
        <v>M</v>
      </c>
      <c r="L418" s="6" t="str">
        <f t="shared" si="53"/>
        <v>SM</v>
      </c>
      <c r="M418" s="6" t="str">
        <f t="shared" si="54"/>
        <v/>
      </c>
      <c r="P418" s="37"/>
      <c r="Q418" s="37"/>
      <c r="R418" s="37"/>
    </row>
    <row r="419" spans="1:18" x14ac:dyDescent="0.25">
      <c r="A419"/>
      <c r="B419" t="str">
        <f>IFERROR(IF(AND(VLOOKUP('Entry Form'!$C$11,Data!$N$7:$O$47,2,FALSE)=Data!E419,COUNTIF(Data!$E$7:E419,Data!E419)=1),1,IF(E419&lt;&gt;E418,"",B418+1)),"")</f>
        <v/>
      </c>
      <c r="C419" s="5" t="s">
        <v>845</v>
      </c>
      <c r="D419" s="5" t="s">
        <v>537</v>
      </c>
      <c r="E419" s="6" t="s">
        <v>531</v>
      </c>
      <c r="F419" s="54" t="s">
        <v>1264</v>
      </c>
      <c r="G419" s="54"/>
      <c r="H419" s="59" t="s">
        <v>560</v>
      </c>
      <c r="I419" s="59" t="str">
        <f t="shared" si="50"/>
        <v>M</v>
      </c>
      <c r="J419" s="56">
        <f t="shared" si="51"/>
        <v>36951</v>
      </c>
      <c r="K419" s="6" t="str">
        <f t="shared" si="52"/>
        <v>M</v>
      </c>
      <c r="L419" s="6" t="str">
        <f t="shared" si="53"/>
        <v/>
      </c>
      <c r="M419" s="6" t="str">
        <f t="shared" si="54"/>
        <v/>
      </c>
      <c r="P419" s="37"/>
      <c r="Q419" s="37"/>
      <c r="R419" s="37"/>
    </row>
    <row r="420" spans="1:18" x14ac:dyDescent="0.25">
      <c r="A420"/>
      <c r="B420" t="str">
        <f>IFERROR(IF(AND(VLOOKUP('Entry Form'!$C$11,Data!$N$7:$O$47,2,FALSE)=Data!E420,COUNTIF(Data!$E$7:E420,Data!E420)=1),1,IF(E420&lt;&gt;E419,"",B419+1)),"")</f>
        <v/>
      </c>
      <c r="C420" s="5" t="s">
        <v>846</v>
      </c>
      <c r="D420" s="5" t="s">
        <v>538</v>
      </c>
      <c r="E420" s="6" t="s">
        <v>531</v>
      </c>
      <c r="F420" s="54" t="s">
        <v>1264</v>
      </c>
      <c r="G420" s="54"/>
      <c r="H420" s="55" t="s">
        <v>561</v>
      </c>
      <c r="I420" s="59" t="str">
        <f t="shared" si="50"/>
        <v>W</v>
      </c>
      <c r="J420" s="56">
        <f t="shared" si="51"/>
        <v>34371</v>
      </c>
      <c r="K420" s="6" t="str">
        <f t="shared" si="52"/>
        <v>W</v>
      </c>
      <c r="L420" s="6" t="str">
        <f t="shared" si="53"/>
        <v/>
      </c>
      <c r="M420" s="6" t="str">
        <f t="shared" si="54"/>
        <v/>
      </c>
      <c r="P420" s="37"/>
      <c r="Q420" s="37"/>
      <c r="R420" s="37"/>
    </row>
    <row r="421" spans="1:18" x14ac:dyDescent="0.25">
      <c r="A421"/>
      <c r="B421" t="str">
        <f>IFERROR(IF(AND(VLOOKUP('Entry Form'!$C$11,Data!$N$7:$O$47,2,FALSE)=Data!E421,COUNTIF(Data!$E$7:E421,Data!E421)=1),1,IF(E421&lt;&gt;E420,"",B420+1)),"")</f>
        <v/>
      </c>
      <c r="C421" s="5" t="s">
        <v>847</v>
      </c>
      <c r="D421" s="5" t="s">
        <v>539</v>
      </c>
      <c r="E421" s="6" t="s">
        <v>531</v>
      </c>
      <c r="F421" s="54" t="s">
        <v>1264</v>
      </c>
      <c r="G421" s="54"/>
      <c r="H421" s="59" t="s">
        <v>562</v>
      </c>
      <c r="I421" s="59" t="str">
        <f t="shared" si="50"/>
        <v>W</v>
      </c>
      <c r="J421" s="56">
        <f t="shared" si="51"/>
        <v>32969</v>
      </c>
      <c r="K421" s="6" t="str">
        <f t="shared" si="52"/>
        <v>W</v>
      </c>
      <c r="L421" s="6" t="str">
        <f t="shared" si="53"/>
        <v/>
      </c>
      <c r="M421" s="6" t="str">
        <f t="shared" si="54"/>
        <v/>
      </c>
      <c r="P421" s="37"/>
      <c r="Q421" s="37"/>
      <c r="R421" s="37"/>
    </row>
    <row r="422" spans="1:18" x14ac:dyDescent="0.25">
      <c r="A422"/>
      <c r="B422" t="str">
        <f>IFERROR(IF(AND(VLOOKUP('Entry Form'!$C$11,Data!$N$7:$O$47,2,FALSE)=Data!E422,COUNTIF(Data!$E$7:E422,Data!E422)=1),1,IF(E422&lt;&gt;E421,"",B421+1)),"")</f>
        <v/>
      </c>
      <c r="C422" s="5" t="s">
        <v>841</v>
      </c>
      <c r="D422" s="5" t="s">
        <v>84</v>
      </c>
      <c r="E422" s="6" t="s">
        <v>531</v>
      </c>
      <c r="F422" s="54"/>
      <c r="G422" s="54" t="s">
        <v>1264</v>
      </c>
      <c r="H422" s="6" t="s">
        <v>533</v>
      </c>
      <c r="I422" s="59" t="str">
        <f t="shared" si="50"/>
        <v>M</v>
      </c>
      <c r="J422" s="56">
        <f t="shared" si="51"/>
        <v>25272</v>
      </c>
      <c r="K422" s="6" t="str">
        <f t="shared" si="52"/>
        <v>M</v>
      </c>
      <c r="L422" s="6" t="str">
        <f t="shared" si="53"/>
        <v>SM</v>
      </c>
      <c r="M422" s="6" t="str">
        <f t="shared" si="54"/>
        <v/>
      </c>
      <c r="P422" s="37"/>
      <c r="Q422" s="37"/>
      <c r="R422" s="37"/>
    </row>
    <row r="423" spans="1:18" x14ac:dyDescent="0.25">
      <c r="A423"/>
      <c r="B423" t="str">
        <f>IFERROR(IF(AND(VLOOKUP('Entry Form'!$C$11,Data!$N$7:$O$47,2,FALSE)=Data!E423,COUNTIF(Data!$E$7:E423,Data!E423)=1),1,IF(E423&lt;&gt;E422,"",B422+1)),"")</f>
        <v/>
      </c>
      <c r="C423" s="5" t="s">
        <v>848</v>
      </c>
      <c r="D423" s="5" t="s">
        <v>540</v>
      </c>
      <c r="E423" s="6" t="s">
        <v>531</v>
      </c>
      <c r="F423" s="54" t="s">
        <v>1264</v>
      </c>
      <c r="G423" s="54"/>
      <c r="H423" s="55" t="s">
        <v>563</v>
      </c>
      <c r="I423" s="59" t="str">
        <f t="shared" si="50"/>
        <v>W</v>
      </c>
      <c r="J423" s="56">
        <f t="shared" si="51"/>
        <v>35296</v>
      </c>
      <c r="K423" s="6" t="str">
        <f t="shared" si="52"/>
        <v>W</v>
      </c>
      <c r="L423" s="6" t="str">
        <f t="shared" si="53"/>
        <v/>
      </c>
      <c r="M423" s="6" t="str">
        <f t="shared" si="54"/>
        <v/>
      </c>
      <c r="P423" s="37"/>
      <c r="Q423" s="37"/>
      <c r="R423" s="37"/>
    </row>
    <row r="424" spans="1:18" x14ac:dyDescent="0.25">
      <c r="A424"/>
      <c r="B424" t="str">
        <f>IFERROR(IF(AND(VLOOKUP('Entry Form'!$C$11,Data!$N$7:$O$47,2,FALSE)=Data!E424,COUNTIF(Data!$E$7:E424,Data!E424)=1),1,IF(E424&lt;&gt;E423,"",B423+1)),"")</f>
        <v/>
      </c>
      <c r="C424" s="5" t="s">
        <v>848</v>
      </c>
      <c r="D424" s="5" t="s">
        <v>541</v>
      </c>
      <c r="E424" s="6" t="s">
        <v>531</v>
      </c>
      <c r="F424" s="54" t="s">
        <v>1264</v>
      </c>
      <c r="G424" s="54"/>
      <c r="H424" s="55" t="s">
        <v>564</v>
      </c>
      <c r="I424" s="59" t="str">
        <f t="shared" si="50"/>
        <v>W</v>
      </c>
      <c r="J424" s="56">
        <f t="shared" si="51"/>
        <v>34456</v>
      </c>
      <c r="K424" s="6" t="str">
        <f t="shared" si="52"/>
        <v>W</v>
      </c>
      <c r="L424" s="6" t="str">
        <f t="shared" si="53"/>
        <v/>
      </c>
      <c r="M424" s="6" t="str">
        <f t="shared" si="54"/>
        <v/>
      </c>
      <c r="P424" s="37"/>
      <c r="Q424" s="37"/>
      <c r="R424" s="37"/>
    </row>
    <row r="425" spans="1:18" x14ac:dyDescent="0.25">
      <c r="A425"/>
      <c r="B425" t="str">
        <f>IFERROR(IF(AND(VLOOKUP('Entry Form'!$C$11,Data!$N$7:$O$47,2,FALSE)=Data!E425,COUNTIF(Data!$E$7:E425,Data!E425)=1),1,IF(E425&lt;&gt;E424,"",B424+1)),"")</f>
        <v/>
      </c>
      <c r="C425" s="5" t="s">
        <v>849</v>
      </c>
      <c r="D425" s="5" t="s">
        <v>542</v>
      </c>
      <c r="E425" s="6" t="s">
        <v>531</v>
      </c>
      <c r="F425" s="54" t="s">
        <v>1264</v>
      </c>
      <c r="G425" s="54"/>
      <c r="H425" s="55" t="s">
        <v>565</v>
      </c>
      <c r="I425" s="59" t="str">
        <f t="shared" si="50"/>
        <v>M</v>
      </c>
      <c r="J425" s="56">
        <f t="shared" si="51"/>
        <v>34139</v>
      </c>
      <c r="K425" s="6" t="str">
        <f t="shared" si="52"/>
        <v>M</v>
      </c>
      <c r="L425" s="6" t="str">
        <f t="shared" si="53"/>
        <v/>
      </c>
      <c r="M425" s="6" t="str">
        <f t="shared" si="54"/>
        <v/>
      </c>
      <c r="P425" s="37"/>
      <c r="Q425" s="37"/>
      <c r="R425" s="37"/>
    </row>
    <row r="426" spans="1:18" x14ac:dyDescent="0.25">
      <c r="A426"/>
      <c r="B426" t="str">
        <f>IFERROR(IF(AND(VLOOKUP('Entry Form'!$C$11,Data!$N$7:$O$47,2,FALSE)=Data!E426,COUNTIF(Data!$E$7:E426,Data!E426)=1),1,IF(E426&lt;&gt;E425,"",B425+1)),"")</f>
        <v/>
      </c>
      <c r="C426" s="5" t="s">
        <v>850</v>
      </c>
      <c r="D426" s="5" t="s">
        <v>543</v>
      </c>
      <c r="E426" s="6" t="s">
        <v>531</v>
      </c>
      <c r="F426" s="54" t="s">
        <v>1264</v>
      </c>
      <c r="G426" s="54"/>
      <c r="H426" s="59" t="s">
        <v>566</v>
      </c>
      <c r="I426" s="59" t="str">
        <f t="shared" si="50"/>
        <v>M</v>
      </c>
      <c r="J426" s="56">
        <f t="shared" si="51"/>
        <v>32203</v>
      </c>
      <c r="K426" s="6" t="str">
        <f t="shared" si="52"/>
        <v>M</v>
      </c>
      <c r="L426" s="6" t="str">
        <f t="shared" si="53"/>
        <v/>
      </c>
      <c r="M426" s="6" t="str">
        <f t="shared" si="54"/>
        <v/>
      </c>
      <c r="P426" s="37"/>
      <c r="Q426" s="37"/>
      <c r="R426" s="37"/>
    </row>
    <row r="427" spans="1:18" x14ac:dyDescent="0.25">
      <c r="A427"/>
      <c r="B427" t="str">
        <f>IFERROR(IF(AND(VLOOKUP('Entry Form'!$C$11,Data!$N$7:$O$47,2,FALSE)=Data!E427,COUNTIF(Data!$E$7:E427,Data!E427)=1),1,IF(E427&lt;&gt;E426,"",B426+1)),"")</f>
        <v/>
      </c>
      <c r="C427" s="5" t="s">
        <v>861</v>
      </c>
      <c r="D427" s="5" t="s">
        <v>554</v>
      </c>
      <c r="E427" s="6" t="s">
        <v>531</v>
      </c>
      <c r="F427" s="54" t="s">
        <v>1264</v>
      </c>
      <c r="G427" s="54"/>
      <c r="H427" s="59" t="s">
        <v>579</v>
      </c>
      <c r="I427" s="59" t="str">
        <f t="shared" si="50"/>
        <v>M</v>
      </c>
      <c r="J427" s="56">
        <f t="shared" si="51"/>
        <v>35529</v>
      </c>
      <c r="K427" s="6" t="str">
        <f t="shared" si="52"/>
        <v>M</v>
      </c>
      <c r="L427" s="6" t="str">
        <f t="shared" si="53"/>
        <v/>
      </c>
      <c r="M427" s="6" t="str">
        <f t="shared" si="54"/>
        <v/>
      </c>
      <c r="P427" s="37"/>
      <c r="Q427" s="37"/>
      <c r="R427" s="37"/>
    </row>
    <row r="428" spans="1:18" x14ac:dyDescent="0.25">
      <c r="A428"/>
      <c r="B428" t="str">
        <f>IFERROR(IF(AND(VLOOKUP('Entry Form'!$C$11,Data!$N$7:$O$47,2,FALSE)=Data!E428,COUNTIF(Data!$E$7:E428,Data!E428)=1),1,IF(E428&lt;&gt;E427,"",B427+1)),"")</f>
        <v/>
      </c>
      <c r="C428" s="5" t="s">
        <v>851</v>
      </c>
      <c r="D428" s="5" t="s">
        <v>10</v>
      </c>
      <c r="E428" s="6" t="s">
        <v>531</v>
      </c>
      <c r="F428" s="54" t="s">
        <v>1264</v>
      </c>
      <c r="G428" s="54"/>
      <c r="H428" s="55" t="s">
        <v>567</v>
      </c>
      <c r="I428" s="59" t="str">
        <f t="shared" si="50"/>
        <v>M</v>
      </c>
      <c r="J428" s="56">
        <f t="shared" si="51"/>
        <v>35109</v>
      </c>
      <c r="K428" s="6" t="str">
        <f t="shared" si="52"/>
        <v>M</v>
      </c>
      <c r="L428" s="6" t="str">
        <f t="shared" si="53"/>
        <v/>
      </c>
      <c r="M428" s="6" t="str">
        <f t="shared" si="54"/>
        <v/>
      </c>
      <c r="P428" s="37"/>
      <c r="Q428" s="37"/>
      <c r="R428" s="37"/>
    </row>
    <row r="429" spans="1:18" x14ac:dyDescent="0.25">
      <c r="A429"/>
      <c r="B429" t="str">
        <f>IFERROR(IF(AND(VLOOKUP('Entry Form'!$C$11,Data!$N$7:$O$47,2,FALSE)=Data!E429,COUNTIF(Data!$E$7:E429,Data!E429)=1),1,IF(E429&lt;&gt;E428,"",B428+1)),"")</f>
        <v/>
      </c>
      <c r="C429" s="5" t="s">
        <v>852</v>
      </c>
      <c r="D429" s="5" t="s">
        <v>544</v>
      </c>
      <c r="E429" s="6" t="s">
        <v>531</v>
      </c>
      <c r="F429" s="54" t="s">
        <v>1264</v>
      </c>
      <c r="G429" s="54"/>
      <c r="H429" s="59" t="s">
        <v>568</v>
      </c>
      <c r="I429" s="59" t="str">
        <f t="shared" si="50"/>
        <v>M</v>
      </c>
      <c r="J429" s="56">
        <f t="shared" si="51"/>
        <v>33785</v>
      </c>
      <c r="K429" s="6" t="str">
        <f t="shared" si="52"/>
        <v>M</v>
      </c>
      <c r="L429" s="6" t="str">
        <f t="shared" si="53"/>
        <v/>
      </c>
      <c r="M429" s="6" t="str">
        <f t="shared" si="54"/>
        <v/>
      </c>
      <c r="P429" s="37"/>
      <c r="Q429" s="37"/>
      <c r="R429" s="37"/>
    </row>
    <row r="430" spans="1:18" x14ac:dyDescent="0.25">
      <c r="A430"/>
      <c r="B430" t="str">
        <f>IFERROR(IF(AND(VLOOKUP('Entry Form'!$C$11,Data!$N$7:$O$47,2,FALSE)=Data!E430,COUNTIF(Data!$E$7:E430,Data!E430)=1),1,IF(E430&lt;&gt;E429,"",B429+1)),"")</f>
        <v/>
      </c>
      <c r="C430" s="5" t="s">
        <v>840</v>
      </c>
      <c r="D430" s="5" t="s">
        <v>12</v>
      </c>
      <c r="E430" s="6" t="s">
        <v>531</v>
      </c>
      <c r="F430" s="54"/>
      <c r="G430" s="54" t="s">
        <v>1264</v>
      </c>
      <c r="H430" s="6" t="s">
        <v>532</v>
      </c>
      <c r="I430" s="59" t="str">
        <f t="shared" si="50"/>
        <v>M</v>
      </c>
      <c r="J430" s="56">
        <f t="shared" si="51"/>
        <v>25665</v>
      </c>
      <c r="K430" s="6" t="str">
        <f t="shared" si="52"/>
        <v>M</v>
      </c>
      <c r="L430" s="6" t="str">
        <f t="shared" si="53"/>
        <v>SM</v>
      </c>
      <c r="M430" s="6" t="str">
        <f t="shared" si="54"/>
        <v/>
      </c>
      <c r="P430" s="37"/>
      <c r="Q430" s="37"/>
      <c r="R430" s="37"/>
    </row>
    <row r="431" spans="1:18" x14ac:dyDescent="0.25">
      <c r="A431"/>
      <c r="B431" t="str">
        <f>IFERROR(IF(AND(VLOOKUP('Entry Form'!$C$11,Data!$N$7:$O$47,2,FALSE)=Data!E431,COUNTIF(Data!$E$7:E431,Data!E431)=1),1,IF(E431&lt;&gt;E430,"",B430+1)),"")</f>
        <v/>
      </c>
      <c r="C431" s="5" t="s">
        <v>868</v>
      </c>
      <c r="D431" s="5" t="s">
        <v>586</v>
      </c>
      <c r="E431" s="6" t="s">
        <v>531</v>
      </c>
      <c r="F431" s="54" t="s">
        <v>1264</v>
      </c>
      <c r="G431" s="54"/>
      <c r="H431" s="59" t="s">
        <v>587</v>
      </c>
      <c r="I431" s="59" t="str">
        <f t="shared" si="50"/>
        <v>M</v>
      </c>
      <c r="J431" s="56">
        <f t="shared" si="51"/>
        <v>33964</v>
      </c>
      <c r="K431" s="6" t="str">
        <f t="shared" si="52"/>
        <v>M</v>
      </c>
      <c r="L431" s="6" t="str">
        <f t="shared" si="53"/>
        <v/>
      </c>
      <c r="M431" s="6" t="str">
        <f t="shared" si="54"/>
        <v/>
      </c>
      <c r="P431" s="37"/>
      <c r="Q431" s="37"/>
      <c r="R431" s="37"/>
    </row>
    <row r="432" spans="1:18" x14ac:dyDescent="0.25">
      <c r="A432"/>
      <c r="C432" s="5" t="s">
        <v>853</v>
      </c>
      <c r="D432" s="5" t="s">
        <v>545</v>
      </c>
      <c r="E432" s="6" t="s">
        <v>531</v>
      </c>
      <c r="F432" s="54" t="s">
        <v>1264</v>
      </c>
      <c r="G432" s="54"/>
      <c r="H432" s="59" t="s">
        <v>569</v>
      </c>
      <c r="I432" s="59" t="str">
        <f t="shared" ref="I432:I453" si="55">MID(H432,6,1)</f>
        <v>M</v>
      </c>
      <c r="J432" s="56">
        <f t="shared" si="51"/>
        <v>29935</v>
      </c>
      <c r="K432" s="6" t="str">
        <f t="shared" si="52"/>
        <v>M</v>
      </c>
      <c r="L432" s="6" t="str">
        <f t="shared" si="53"/>
        <v/>
      </c>
      <c r="M432" s="6" t="str">
        <f t="shared" si="54"/>
        <v/>
      </c>
      <c r="P432" s="37"/>
      <c r="Q432" s="37"/>
      <c r="R432" s="37"/>
    </row>
    <row r="433" spans="1:18" x14ac:dyDescent="0.25">
      <c r="A433"/>
      <c r="C433" s="5" t="s">
        <v>842</v>
      </c>
      <c r="D433" s="5" t="s">
        <v>14</v>
      </c>
      <c r="E433" s="6" t="s">
        <v>531</v>
      </c>
      <c r="F433" s="54"/>
      <c r="G433" s="54" t="s">
        <v>1264</v>
      </c>
      <c r="H433" s="6" t="s">
        <v>534</v>
      </c>
      <c r="I433" s="59" t="str">
        <f t="shared" si="55"/>
        <v>M</v>
      </c>
      <c r="J433" s="56">
        <f t="shared" si="51"/>
        <v>25176</v>
      </c>
      <c r="K433" s="6" t="str">
        <f t="shared" si="52"/>
        <v>M</v>
      </c>
      <c r="L433" s="6" t="str">
        <f t="shared" si="53"/>
        <v>SM</v>
      </c>
      <c r="M433" s="6" t="str">
        <f t="shared" si="54"/>
        <v/>
      </c>
      <c r="P433" s="37"/>
      <c r="Q433" s="37"/>
      <c r="R433" s="37"/>
    </row>
    <row r="434" spans="1:18" x14ac:dyDescent="0.25">
      <c r="A434"/>
      <c r="C434" s="5" t="s">
        <v>854</v>
      </c>
      <c r="D434" s="5" t="s">
        <v>32</v>
      </c>
      <c r="E434" s="6" t="s">
        <v>531</v>
      </c>
      <c r="F434" s="54" t="s">
        <v>1264</v>
      </c>
      <c r="G434" s="54"/>
      <c r="H434" s="55" t="s">
        <v>570</v>
      </c>
      <c r="I434" s="59" t="str">
        <f t="shared" si="55"/>
        <v>W</v>
      </c>
      <c r="J434" s="56">
        <f t="shared" si="51"/>
        <v>36142</v>
      </c>
      <c r="K434" s="6" t="str">
        <f t="shared" si="52"/>
        <v>W</v>
      </c>
      <c r="L434" s="6" t="str">
        <f t="shared" si="53"/>
        <v/>
      </c>
      <c r="M434" s="6" t="str">
        <f t="shared" si="54"/>
        <v/>
      </c>
      <c r="P434" s="37"/>
      <c r="Q434" s="37"/>
      <c r="R434" s="37"/>
    </row>
    <row r="435" spans="1:18" x14ac:dyDescent="0.25">
      <c r="A435"/>
      <c r="C435" s="5" t="s">
        <v>855</v>
      </c>
      <c r="D435" s="5" t="s">
        <v>546</v>
      </c>
      <c r="E435" s="6" t="s">
        <v>531</v>
      </c>
      <c r="F435" s="54" t="s">
        <v>1264</v>
      </c>
      <c r="G435" s="54"/>
      <c r="H435" s="59" t="s">
        <v>571</v>
      </c>
      <c r="I435" s="59" t="str">
        <f t="shared" si="55"/>
        <v>W</v>
      </c>
      <c r="J435" s="56">
        <f t="shared" si="51"/>
        <v>34949</v>
      </c>
      <c r="K435" s="6" t="str">
        <f t="shared" si="52"/>
        <v>W</v>
      </c>
      <c r="L435" s="6" t="str">
        <f t="shared" si="53"/>
        <v/>
      </c>
      <c r="M435" s="6" t="str">
        <f t="shared" si="54"/>
        <v/>
      </c>
      <c r="P435" s="37"/>
      <c r="Q435" s="37"/>
      <c r="R435" s="37"/>
    </row>
    <row r="436" spans="1:18" x14ac:dyDescent="0.25">
      <c r="A436"/>
      <c r="C436" s="5" t="s">
        <v>856</v>
      </c>
      <c r="D436" s="5" t="s">
        <v>547</v>
      </c>
      <c r="E436" s="6" t="s">
        <v>531</v>
      </c>
      <c r="F436" s="54" t="s">
        <v>1264</v>
      </c>
      <c r="G436" s="54"/>
      <c r="H436" s="65" t="s">
        <v>572</v>
      </c>
      <c r="I436" s="59" t="str">
        <f t="shared" si="55"/>
        <v>M</v>
      </c>
      <c r="J436" s="56">
        <f t="shared" si="51"/>
        <v>25554</v>
      </c>
      <c r="K436" s="6" t="str">
        <f t="shared" si="52"/>
        <v>M</v>
      </c>
      <c r="L436" s="6" t="str">
        <f t="shared" si="53"/>
        <v>SM</v>
      </c>
      <c r="M436" s="6" t="str">
        <f t="shared" si="54"/>
        <v/>
      </c>
      <c r="P436" s="37"/>
      <c r="Q436" s="37"/>
      <c r="R436" s="37"/>
    </row>
    <row r="437" spans="1:18" x14ac:dyDescent="0.25">
      <c r="A437"/>
      <c r="C437" s="5" t="s">
        <v>857</v>
      </c>
      <c r="D437" s="5" t="s">
        <v>548</v>
      </c>
      <c r="E437" s="6" t="s">
        <v>531</v>
      </c>
      <c r="F437" s="54" t="s">
        <v>1264</v>
      </c>
      <c r="G437" s="54"/>
      <c r="H437" s="55" t="s">
        <v>573</v>
      </c>
      <c r="I437" s="59" t="str">
        <f t="shared" si="55"/>
        <v>W</v>
      </c>
      <c r="J437" s="56">
        <f t="shared" si="51"/>
        <v>34739</v>
      </c>
      <c r="K437" s="6" t="str">
        <f t="shared" si="52"/>
        <v>W</v>
      </c>
      <c r="L437" s="6" t="str">
        <f t="shared" si="53"/>
        <v/>
      </c>
      <c r="M437" s="6" t="str">
        <f t="shared" si="54"/>
        <v/>
      </c>
      <c r="P437" s="37"/>
      <c r="Q437" s="37"/>
      <c r="R437" s="37"/>
    </row>
    <row r="438" spans="1:18" x14ac:dyDescent="0.25">
      <c r="A438"/>
      <c r="C438" s="5" t="s">
        <v>864</v>
      </c>
      <c r="D438" s="5" t="s">
        <v>556</v>
      </c>
      <c r="E438" s="6" t="s">
        <v>531</v>
      </c>
      <c r="F438" s="54" t="s">
        <v>1264</v>
      </c>
      <c r="G438" s="54"/>
      <c r="H438" s="55" t="s">
        <v>582</v>
      </c>
      <c r="I438" s="59" t="str">
        <f t="shared" si="55"/>
        <v>M</v>
      </c>
      <c r="J438" s="56">
        <f t="shared" si="51"/>
        <v>37442</v>
      </c>
      <c r="K438" s="6" t="str">
        <f t="shared" si="52"/>
        <v>M</v>
      </c>
      <c r="L438" s="6" t="str">
        <f t="shared" si="53"/>
        <v/>
      </c>
      <c r="M438" s="6" t="str">
        <f t="shared" si="54"/>
        <v/>
      </c>
      <c r="P438" s="37"/>
      <c r="Q438" s="37"/>
      <c r="R438" s="37"/>
    </row>
    <row r="439" spans="1:18" x14ac:dyDescent="0.25">
      <c r="A439"/>
      <c r="C439" s="5" t="s">
        <v>865</v>
      </c>
      <c r="D439" s="5" t="s">
        <v>302</v>
      </c>
      <c r="E439" s="6" t="s">
        <v>531</v>
      </c>
      <c r="F439" s="54" t="s">
        <v>1264</v>
      </c>
      <c r="G439" s="54"/>
      <c r="H439" s="55" t="s">
        <v>583</v>
      </c>
      <c r="I439" s="59" t="str">
        <f t="shared" si="55"/>
        <v>M</v>
      </c>
      <c r="J439" s="56">
        <f t="shared" si="51"/>
        <v>28515</v>
      </c>
      <c r="K439" s="6" t="str">
        <f t="shared" si="52"/>
        <v>M</v>
      </c>
      <c r="L439" s="6" t="str">
        <f t="shared" si="53"/>
        <v/>
      </c>
      <c r="M439" s="6" t="str">
        <f t="shared" si="54"/>
        <v/>
      </c>
      <c r="P439" s="37"/>
      <c r="Q439" s="37"/>
      <c r="R439" s="37"/>
    </row>
    <row r="440" spans="1:18" x14ac:dyDescent="0.25">
      <c r="A440"/>
      <c r="C440" s="5" t="s">
        <v>858</v>
      </c>
      <c r="D440" s="5" t="s">
        <v>549</v>
      </c>
      <c r="E440" s="6" t="s">
        <v>531</v>
      </c>
      <c r="F440" s="54" t="s">
        <v>1264</v>
      </c>
      <c r="G440" s="54"/>
      <c r="H440" s="55" t="s">
        <v>574</v>
      </c>
      <c r="I440" s="59" t="str">
        <f t="shared" si="55"/>
        <v>W</v>
      </c>
      <c r="J440" s="56">
        <f t="shared" si="51"/>
        <v>35217</v>
      </c>
      <c r="K440" s="6" t="str">
        <f t="shared" si="52"/>
        <v>W</v>
      </c>
      <c r="L440" s="6" t="str">
        <f t="shared" si="53"/>
        <v/>
      </c>
      <c r="M440" s="6" t="str">
        <f t="shared" si="54"/>
        <v/>
      </c>
      <c r="P440" s="37"/>
      <c r="Q440" s="37"/>
      <c r="R440" s="37"/>
    </row>
    <row r="441" spans="1:18" x14ac:dyDescent="0.25">
      <c r="A441"/>
      <c r="C441" s="5" t="s">
        <v>866</v>
      </c>
      <c r="D441" s="5" t="s">
        <v>557</v>
      </c>
      <c r="E441" s="6" t="s">
        <v>531</v>
      </c>
      <c r="F441" s="54" t="s">
        <v>1264</v>
      </c>
      <c r="G441" s="54"/>
      <c r="H441" s="55" t="s">
        <v>584</v>
      </c>
      <c r="I441" s="59" t="str">
        <f t="shared" si="55"/>
        <v>W</v>
      </c>
      <c r="J441" s="56">
        <f t="shared" si="51"/>
        <v>37439</v>
      </c>
      <c r="K441" s="6" t="str">
        <f t="shared" si="52"/>
        <v>W</v>
      </c>
      <c r="L441" s="6" t="str">
        <f t="shared" si="53"/>
        <v/>
      </c>
      <c r="M441" s="6" t="str">
        <f t="shared" si="54"/>
        <v/>
      </c>
      <c r="P441" s="37"/>
      <c r="Q441" s="37"/>
      <c r="R441" s="37"/>
    </row>
    <row r="442" spans="1:18" x14ac:dyDescent="0.25">
      <c r="A442"/>
      <c r="C442" s="5" t="s">
        <v>859</v>
      </c>
      <c r="D442" s="5" t="s">
        <v>550</v>
      </c>
      <c r="E442" s="6" t="s">
        <v>531</v>
      </c>
      <c r="F442" s="54" t="s">
        <v>1264</v>
      </c>
      <c r="G442" s="54"/>
      <c r="H442" s="59" t="s">
        <v>575</v>
      </c>
      <c r="I442" s="59" t="str">
        <f t="shared" si="55"/>
        <v>M</v>
      </c>
      <c r="J442" s="56">
        <f t="shared" si="51"/>
        <v>35590</v>
      </c>
      <c r="K442" s="6" t="str">
        <f t="shared" si="52"/>
        <v>M</v>
      </c>
      <c r="L442" s="6" t="str">
        <f t="shared" si="53"/>
        <v/>
      </c>
      <c r="M442" s="6" t="str">
        <f t="shared" si="54"/>
        <v/>
      </c>
      <c r="P442" s="37"/>
      <c r="Q442" s="37"/>
      <c r="R442" s="37"/>
    </row>
    <row r="443" spans="1:18" x14ac:dyDescent="0.25">
      <c r="A443"/>
      <c r="C443" s="5" t="s">
        <v>859</v>
      </c>
      <c r="D443" s="5" t="s">
        <v>551</v>
      </c>
      <c r="E443" s="6" t="s">
        <v>531</v>
      </c>
      <c r="F443" s="54" t="s">
        <v>1264</v>
      </c>
      <c r="G443" s="54"/>
      <c r="H443" s="59" t="s">
        <v>576</v>
      </c>
      <c r="I443" s="59" t="str">
        <f t="shared" si="55"/>
        <v>M</v>
      </c>
      <c r="J443" s="56">
        <f t="shared" si="51"/>
        <v>24375</v>
      </c>
      <c r="K443" s="6" t="str">
        <f t="shared" si="52"/>
        <v>M</v>
      </c>
      <c r="L443" s="6" t="str">
        <f t="shared" si="53"/>
        <v>SM</v>
      </c>
      <c r="M443" s="6" t="str">
        <f t="shared" si="54"/>
        <v/>
      </c>
      <c r="P443" s="37"/>
      <c r="Q443" s="37"/>
      <c r="R443" s="37"/>
    </row>
    <row r="444" spans="1:18" x14ac:dyDescent="0.25">
      <c r="A444"/>
      <c r="C444" s="5" t="s">
        <v>862</v>
      </c>
      <c r="D444" s="5" t="s">
        <v>447</v>
      </c>
      <c r="E444" s="6" t="s">
        <v>531</v>
      </c>
      <c r="F444" s="54" t="s">
        <v>1264</v>
      </c>
      <c r="G444" s="54"/>
      <c r="H444" s="59" t="s">
        <v>580</v>
      </c>
      <c r="I444" s="59" t="str">
        <f t="shared" si="55"/>
        <v>M</v>
      </c>
      <c r="J444" s="56">
        <f t="shared" si="51"/>
        <v>32811</v>
      </c>
      <c r="K444" s="6" t="str">
        <f t="shared" si="52"/>
        <v>M</v>
      </c>
      <c r="L444" s="6" t="str">
        <f t="shared" si="53"/>
        <v/>
      </c>
      <c r="M444" s="6" t="str">
        <f t="shared" si="54"/>
        <v/>
      </c>
      <c r="P444" s="37"/>
      <c r="Q444" s="37"/>
      <c r="R444" s="37"/>
    </row>
    <row r="445" spans="1:18" x14ac:dyDescent="0.25">
      <c r="A445"/>
      <c r="C445" s="5" t="s">
        <v>860</v>
      </c>
      <c r="D445" s="5" t="s">
        <v>552</v>
      </c>
      <c r="E445" s="6" t="s">
        <v>531</v>
      </c>
      <c r="F445" s="54" t="s">
        <v>1264</v>
      </c>
      <c r="G445" s="54"/>
      <c r="H445" s="59" t="s">
        <v>577</v>
      </c>
      <c r="I445" s="59" t="str">
        <f t="shared" si="55"/>
        <v>M</v>
      </c>
      <c r="J445" s="56">
        <f t="shared" si="51"/>
        <v>33528</v>
      </c>
      <c r="K445" s="6" t="str">
        <f t="shared" si="52"/>
        <v>M</v>
      </c>
      <c r="L445" s="6" t="str">
        <f t="shared" si="53"/>
        <v/>
      </c>
      <c r="M445" s="6" t="str">
        <f t="shared" si="54"/>
        <v/>
      </c>
      <c r="P445" s="37"/>
      <c r="Q445" s="37"/>
      <c r="R445" s="37"/>
    </row>
    <row r="446" spans="1:18" x14ac:dyDescent="0.25">
      <c r="A446"/>
      <c r="C446" s="5" t="s">
        <v>860</v>
      </c>
      <c r="D446" s="5" t="s">
        <v>553</v>
      </c>
      <c r="E446" s="6" t="s">
        <v>531</v>
      </c>
      <c r="F446" s="54" t="s">
        <v>1264</v>
      </c>
      <c r="G446" s="54"/>
      <c r="H446" s="59" t="s">
        <v>578</v>
      </c>
      <c r="I446" s="59" t="str">
        <f t="shared" si="55"/>
        <v>W</v>
      </c>
      <c r="J446" s="56">
        <f t="shared" si="51"/>
        <v>36543</v>
      </c>
      <c r="K446" s="6" t="str">
        <f t="shared" si="52"/>
        <v>W</v>
      </c>
      <c r="L446" s="6" t="str">
        <f t="shared" si="53"/>
        <v/>
      </c>
      <c r="M446" s="6" t="str">
        <f t="shared" si="54"/>
        <v/>
      </c>
      <c r="P446" s="37"/>
      <c r="Q446" s="37"/>
      <c r="R446" s="37"/>
    </row>
    <row r="447" spans="1:18" x14ac:dyDescent="0.25">
      <c r="A447"/>
      <c r="C447" s="5" t="s">
        <v>863</v>
      </c>
      <c r="D447" s="5" t="s">
        <v>555</v>
      </c>
      <c r="E447" s="6" t="s">
        <v>531</v>
      </c>
      <c r="F447" s="54" t="s">
        <v>1264</v>
      </c>
      <c r="G447" s="54"/>
      <c r="H447" s="55" t="s">
        <v>581</v>
      </c>
      <c r="I447" s="59" t="str">
        <f t="shared" si="55"/>
        <v>W</v>
      </c>
      <c r="J447" s="56">
        <f t="shared" si="51"/>
        <v>37196</v>
      </c>
      <c r="K447" s="6" t="str">
        <f t="shared" si="52"/>
        <v>W</v>
      </c>
      <c r="L447" s="6" t="str">
        <f t="shared" si="53"/>
        <v/>
      </c>
      <c r="M447" s="6" t="str">
        <f t="shared" si="54"/>
        <v/>
      </c>
      <c r="P447" s="37"/>
      <c r="Q447" s="37"/>
      <c r="R447" s="37"/>
    </row>
    <row r="448" spans="1:18" x14ac:dyDescent="0.25">
      <c r="A448"/>
      <c r="C448" s="5" t="s">
        <v>843</v>
      </c>
      <c r="D448" s="5" t="s">
        <v>84</v>
      </c>
      <c r="E448" s="6" t="s">
        <v>531</v>
      </c>
      <c r="F448" s="54"/>
      <c r="G448" s="54" t="s">
        <v>1264</v>
      </c>
      <c r="H448" s="6" t="s">
        <v>535</v>
      </c>
      <c r="I448" s="59" t="str">
        <f t="shared" si="55"/>
        <v>M</v>
      </c>
      <c r="J448" s="56">
        <f t="shared" si="51"/>
        <v>25178</v>
      </c>
      <c r="K448" s="6" t="str">
        <f t="shared" si="52"/>
        <v>M</v>
      </c>
      <c r="L448" s="6" t="str">
        <f t="shared" si="53"/>
        <v>SM</v>
      </c>
      <c r="M448" s="6" t="str">
        <f t="shared" si="54"/>
        <v/>
      </c>
      <c r="P448" s="37"/>
      <c r="Q448" s="37"/>
      <c r="R448" s="37"/>
    </row>
    <row r="449" spans="1:18" x14ac:dyDescent="0.25">
      <c r="A449"/>
      <c r="C449" s="5" t="s">
        <v>1208</v>
      </c>
      <c r="D449" s="5" t="s">
        <v>1022</v>
      </c>
      <c r="E449" s="6" t="s">
        <v>531</v>
      </c>
      <c r="F449" s="54" t="s">
        <v>1264</v>
      </c>
      <c r="G449" s="54"/>
      <c r="H449" s="55" t="s">
        <v>1119</v>
      </c>
      <c r="I449" s="59" t="str">
        <f t="shared" si="55"/>
        <v>M</v>
      </c>
      <c r="J449" s="56">
        <f t="shared" si="51"/>
        <v>38385</v>
      </c>
      <c r="K449" s="6" t="str">
        <f t="shared" si="52"/>
        <v>M</v>
      </c>
      <c r="L449" s="6" t="str">
        <f t="shared" si="53"/>
        <v>J</v>
      </c>
      <c r="M449" s="6" t="str">
        <f t="shared" si="54"/>
        <v/>
      </c>
      <c r="P449" s="37"/>
      <c r="Q449" s="37"/>
      <c r="R449" s="37"/>
    </row>
    <row r="450" spans="1:18" x14ac:dyDescent="0.25">
      <c r="A450"/>
      <c r="C450" s="5" t="s">
        <v>867</v>
      </c>
      <c r="D450" s="5" t="s">
        <v>558</v>
      </c>
      <c r="E450" s="6" t="s">
        <v>531</v>
      </c>
      <c r="F450" s="54" t="s">
        <v>1264</v>
      </c>
      <c r="G450" s="54"/>
      <c r="H450" s="55" t="s">
        <v>585</v>
      </c>
      <c r="I450" s="59" t="str">
        <f t="shared" si="55"/>
        <v>W</v>
      </c>
      <c r="J450" s="56">
        <f t="shared" si="51"/>
        <v>34653</v>
      </c>
      <c r="K450" s="6" t="str">
        <f t="shared" si="52"/>
        <v>W</v>
      </c>
      <c r="L450" s="6" t="str">
        <f t="shared" si="53"/>
        <v/>
      </c>
      <c r="M450" s="6" t="str">
        <f t="shared" si="54"/>
        <v/>
      </c>
      <c r="P450" s="37"/>
      <c r="Q450" s="37"/>
      <c r="R450" s="37"/>
    </row>
    <row r="451" spans="1:18" x14ac:dyDescent="0.25">
      <c r="A451"/>
      <c r="C451" s="5" t="s">
        <v>869</v>
      </c>
      <c r="D451" s="5" t="s">
        <v>588</v>
      </c>
      <c r="E451" s="6" t="s">
        <v>589</v>
      </c>
      <c r="F451" s="54"/>
      <c r="G451" s="54" t="s">
        <v>1264</v>
      </c>
      <c r="H451" s="55" t="s">
        <v>590</v>
      </c>
      <c r="I451" s="59" t="str">
        <f t="shared" si="55"/>
        <v>M</v>
      </c>
      <c r="J451" s="56">
        <f t="shared" si="51"/>
        <v>17533</v>
      </c>
      <c r="K451" s="6" t="str">
        <f t="shared" si="52"/>
        <v>M</v>
      </c>
      <c r="L451" s="6" t="str">
        <f t="shared" si="53"/>
        <v>SM</v>
      </c>
      <c r="M451" s="6" t="str">
        <f t="shared" si="54"/>
        <v/>
      </c>
      <c r="P451" s="37"/>
      <c r="Q451" s="37"/>
      <c r="R451" s="37"/>
    </row>
    <row r="452" spans="1:18" x14ac:dyDescent="0.25">
      <c r="A452"/>
      <c r="C452" s="5" t="s">
        <v>1209</v>
      </c>
      <c r="D452" s="5" t="s">
        <v>1023</v>
      </c>
      <c r="E452" s="6" t="s">
        <v>1024</v>
      </c>
      <c r="F452" s="54"/>
      <c r="G452" s="54" t="s">
        <v>1264</v>
      </c>
      <c r="H452" s="55" t="s">
        <v>1120</v>
      </c>
      <c r="I452" s="59" t="str">
        <f t="shared" si="55"/>
        <v>M</v>
      </c>
      <c r="J452" s="56">
        <f t="shared" si="51"/>
        <v>37196</v>
      </c>
      <c r="K452" s="6" t="str">
        <f t="shared" si="52"/>
        <v>M</v>
      </c>
      <c r="L452" s="6" t="str">
        <f t="shared" si="53"/>
        <v/>
      </c>
      <c r="M452" s="6" t="str">
        <f t="shared" si="54"/>
        <v/>
      </c>
      <c r="P452" s="37"/>
      <c r="Q452" s="37"/>
      <c r="R452" s="37"/>
    </row>
    <row r="453" spans="1:18" x14ac:dyDescent="0.25">
      <c r="A453"/>
      <c r="C453" s="5" t="s">
        <v>1210</v>
      </c>
      <c r="D453" s="5" t="s">
        <v>1025</v>
      </c>
      <c r="E453" s="6" t="s">
        <v>1026</v>
      </c>
      <c r="F453" s="54"/>
      <c r="G453" s="54" t="s">
        <v>1264</v>
      </c>
      <c r="H453" s="55" t="s">
        <v>1121</v>
      </c>
      <c r="I453" s="59" t="str">
        <f t="shared" si="55"/>
        <v>M</v>
      </c>
      <c r="J453" s="56">
        <f t="shared" si="51"/>
        <v>29162</v>
      </c>
      <c r="K453" s="6" t="str">
        <f t="shared" si="52"/>
        <v>M</v>
      </c>
      <c r="L453" s="6" t="str">
        <f t="shared" si="53"/>
        <v/>
      </c>
      <c r="M453" s="6" t="str">
        <f t="shared" si="54"/>
        <v/>
      </c>
      <c r="P453" s="37"/>
      <c r="Q453" s="37"/>
      <c r="R453" s="37"/>
    </row>
    <row r="454" spans="1:18" x14ac:dyDescent="0.25">
      <c r="A454"/>
      <c r="H454"/>
      <c r="I454"/>
      <c r="P454" s="37"/>
      <c r="Q454" s="37"/>
      <c r="R454" s="37"/>
    </row>
    <row r="455" spans="1:18" x14ac:dyDescent="0.25">
      <c r="A455"/>
      <c r="H455"/>
      <c r="I455"/>
      <c r="P455" s="37"/>
      <c r="Q455" s="37"/>
      <c r="R455" s="37"/>
    </row>
    <row r="456" spans="1:18" x14ac:dyDescent="0.25">
      <c r="A456"/>
      <c r="H456"/>
      <c r="I456"/>
      <c r="P456" s="37"/>
      <c r="Q456" s="37"/>
      <c r="R456" s="37"/>
    </row>
    <row r="457" spans="1:18" x14ac:dyDescent="0.25">
      <c r="A457"/>
      <c r="H457"/>
      <c r="I457"/>
      <c r="P457" s="37"/>
      <c r="Q457" s="37"/>
      <c r="R457" s="37"/>
    </row>
    <row r="458" spans="1:18" x14ac:dyDescent="0.25">
      <c r="A458"/>
      <c r="H458"/>
      <c r="I458"/>
    </row>
    <row r="459" spans="1:18" x14ac:dyDescent="0.25">
      <c r="A459"/>
      <c r="H459"/>
      <c r="I459"/>
    </row>
    <row r="460" spans="1:18" x14ac:dyDescent="0.25">
      <c r="A460"/>
      <c r="H460"/>
      <c r="I460"/>
    </row>
    <row r="461" spans="1:18" x14ac:dyDescent="0.25">
      <c r="A461"/>
      <c r="H461"/>
      <c r="I461"/>
    </row>
    <row r="462" spans="1:18" x14ac:dyDescent="0.25">
      <c r="A462"/>
      <c r="H462"/>
      <c r="I462"/>
    </row>
    <row r="463" spans="1:18" x14ac:dyDescent="0.25">
      <c r="A463"/>
      <c r="H463"/>
      <c r="I463"/>
    </row>
    <row r="464" spans="1:18" x14ac:dyDescent="0.25">
      <c r="A464"/>
      <c r="H464"/>
      <c r="I464"/>
    </row>
    <row r="465" spans="1:9" x14ac:dyDescent="0.25">
      <c r="A465"/>
      <c r="H465"/>
      <c r="I465"/>
    </row>
    <row r="466" spans="1:9" x14ac:dyDescent="0.25">
      <c r="A466"/>
      <c r="H466"/>
      <c r="I466"/>
    </row>
    <row r="467" spans="1:9" x14ac:dyDescent="0.25">
      <c r="A467"/>
      <c r="H467"/>
      <c r="I467"/>
    </row>
    <row r="468" spans="1:9" x14ac:dyDescent="0.25">
      <c r="A468"/>
      <c r="H468"/>
      <c r="I468"/>
    </row>
    <row r="469" spans="1:9" x14ac:dyDescent="0.25">
      <c r="A469"/>
      <c r="H469"/>
      <c r="I469"/>
    </row>
    <row r="470" spans="1:9" x14ac:dyDescent="0.25">
      <c r="A470"/>
      <c r="H470"/>
      <c r="I470"/>
    </row>
    <row r="471" spans="1:9" x14ac:dyDescent="0.25">
      <c r="A471"/>
      <c r="H471"/>
      <c r="I471"/>
    </row>
    <row r="472" spans="1:9" x14ac:dyDescent="0.25">
      <c r="A472"/>
      <c r="H472"/>
      <c r="I472"/>
    </row>
    <row r="473" spans="1:9" x14ac:dyDescent="0.25">
      <c r="A473"/>
      <c r="H473"/>
      <c r="I473"/>
    </row>
    <row r="474" spans="1:9" x14ac:dyDescent="0.25">
      <c r="A474"/>
      <c r="H474"/>
      <c r="I474"/>
    </row>
    <row r="475" spans="1:9" x14ac:dyDescent="0.25">
      <c r="A475"/>
      <c r="H475"/>
      <c r="I475"/>
    </row>
    <row r="476" spans="1:9" x14ac:dyDescent="0.25">
      <c r="A476"/>
      <c r="H476"/>
      <c r="I476"/>
    </row>
    <row r="477" spans="1:9" x14ac:dyDescent="0.25">
      <c r="A477"/>
      <c r="H477"/>
      <c r="I477"/>
    </row>
    <row r="478" spans="1:9" x14ac:dyDescent="0.25">
      <c r="A478"/>
      <c r="H478"/>
      <c r="I478"/>
    </row>
    <row r="479" spans="1:9" x14ac:dyDescent="0.25">
      <c r="A479"/>
      <c r="H479"/>
      <c r="I479"/>
    </row>
    <row r="480" spans="1:9" x14ac:dyDescent="0.25">
      <c r="A480"/>
      <c r="H480"/>
      <c r="I480"/>
    </row>
    <row r="481" spans="1:9" x14ac:dyDescent="0.25">
      <c r="A481"/>
      <c r="H481"/>
      <c r="I481"/>
    </row>
    <row r="482" spans="1:9" x14ac:dyDescent="0.25">
      <c r="A482"/>
      <c r="H482"/>
      <c r="I482"/>
    </row>
    <row r="483" spans="1:9" x14ac:dyDescent="0.25">
      <c r="A483"/>
      <c r="H483"/>
      <c r="I483"/>
    </row>
    <row r="484" spans="1:9" x14ac:dyDescent="0.25">
      <c r="A484"/>
      <c r="H484"/>
      <c r="I484"/>
    </row>
    <row r="485" spans="1:9" x14ac:dyDescent="0.25">
      <c r="A485"/>
      <c r="H485"/>
      <c r="I485"/>
    </row>
    <row r="486" spans="1:9" x14ac:dyDescent="0.25">
      <c r="A486"/>
      <c r="H486"/>
      <c r="I486"/>
    </row>
    <row r="487" spans="1:9" x14ac:dyDescent="0.25">
      <c r="A487"/>
      <c r="H487"/>
      <c r="I487"/>
    </row>
    <row r="488" spans="1:9" x14ac:dyDescent="0.25">
      <c r="A488"/>
      <c r="H488"/>
      <c r="I488"/>
    </row>
    <row r="489" spans="1:9" x14ac:dyDescent="0.25">
      <c r="A489"/>
      <c r="H489"/>
      <c r="I489"/>
    </row>
    <row r="490" spans="1:9" x14ac:dyDescent="0.25">
      <c r="A490"/>
      <c r="H490"/>
      <c r="I490"/>
    </row>
    <row r="491" spans="1:9" x14ac:dyDescent="0.25">
      <c r="A491"/>
      <c r="H491"/>
      <c r="I491"/>
    </row>
    <row r="492" spans="1:9" x14ac:dyDescent="0.25">
      <c r="A492"/>
      <c r="H492"/>
      <c r="I492"/>
    </row>
    <row r="493" spans="1:9" x14ac:dyDescent="0.25">
      <c r="A493"/>
      <c r="H493"/>
      <c r="I493"/>
    </row>
    <row r="494" spans="1:9" x14ac:dyDescent="0.25">
      <c r="A494"/>
      <c r="H494"/>
      <c r="I494"/>
    </row>
    <row r="495" spans="1:9" x14ac:dyDescent="0.25">
      <c r="A495"/>
      <c r="H495"/>
      <c r="I495"/>
    </row>
    <row r="496" spans="1:9" x14ac:dyDescent="0.25">
      <c r="A496"/>
      <c r="H496"/>
      <c r="I496"/>
    </row>
    <row r="497" spans="1:9" x14ac:dyDescent="0.25">
      <c r="A497"/>
      <c r="H497"/>
      <c r="I497"/>
    </row>
    <row r="498" spans="1:9" x14ac:dyDescent="0.25">
      <c r="A498"/>
      <c r="H498"/>
      <c r="I498"/>
    </row>
    <row r="499" spans="1:9" x14ac:dyDescent="0.25">
      <c r="A499"/>
      <c r="H499"/>
      <c r="I499"/>
    </row>
    <row r="500" spans="1:9" x14ac:dyDescent="0.25">
      <c r="A500"/>
      <c r="H500"/>
      <c r="I500"/>
    </row>
    <row r="501" spans="1:9" x14ac:dyDescent="0.25">
      <c r="A501"/>
      <c r="H501"/>
      <c r="I501"/>
    </row>
    <row r="502" spans="1:9" x14ac:dyDescent="0.25">
      <c r="A502"/>
      <c r="H502"/>
      <c r="I502"/>
    </row>
    <row r="503" spans="1:9" x14ac:dyDescent="0.25">
      <c r="A503"/>
      <c r="H503"/>
      <c r="I503"/>
    </row>
    <row r="504" spans="1:9" x14ac:dyDescent="0.25">
      <c r="A504"/>
      <c r="H504"/>
      <c r="I504"/>
    </row>
    <row r="505" spans="1:9" x14ac:dyDescent="0.25">
      <c r="A505"/>
      <c r="H505"/>
      <c r="I505"/>
    </row>
    <row r="506" spans="1:9" x14ac:dyDescent="0.25">
      <c r="A506"/>
      <c r="H506"/>
      <c r="I506"/>
    </row>
    <row r="507" spans="1:9" x14ac:dyDescent="0.25">
      <c r="A507"/>
      <c r="H507"/>
      <c r="I507"/>
    </row>
    <row r="508" spans="1:9" x14ac:dyDescent="0.25">
      <c r="A508"/>
      <c r="H508"/>
      <c r="I508"/>
    </row>
    <row r="509" spans="1:9" x14ac:dyDescent="0.25">
      <c r="A509"/>
      <c r="H509"/>
      <c r="I509"/>
    </row>
    <row r="510" spans="1:9" x14ac:dyDescent="0.25">
      <c r="A510"/>
      <c r="H510"/>
      <c r="I510"/>
    </row>
    <row r="511" spans="1:9" x14ac:dyDescent="0.25">
      <c r="A511"/>
      <c r="H511"/>
      <c r="I511"/>
    </row>
    <row r="512" spans="1:9" x14ac:dyDescent="0.25">
      <c r="A512"/>
      <c r="H512"/>
      <c r="I512"/>
    </row>
    <row r="513" spans="1:9" x14ac:dyDescent="0.25">
      <c r="A513"/>
      <c r="H513"/>
      <c r="I513"/>
    </row>
    <row r="514" spans="1:9" x14ac:dyDescent="0.25">
      <c r="A514"/>
      <c r="H514"/>
      <c r="I514"/>
    </row>
    <row r="515" spans="1:9" x14ac:dyDescent="0.25">
      <c r="A515"/>
      <c r="H515"/>
      <c r="I515"/>
    </row>
    <row r="516" spans="1:9" x14ac:dyDescent="0.25">
      <c r="A516"/>
      <c r="H516"/>
      <c r="I516"/>
    </row>
    <row r="517" spans="1:9" x14ac:dyDescent="0.25">
      <c r="A517"/>
      <c r="H517"/>
      <c r="I517"/>
    </row>
    <row r="518" spans="1:9" x14ac:dyDescent="0.25">
      <c r="A518"/>
      <c r="H518"/>
      <c r="I518"/>
    </row>
    <row r="519" spans="1:9" x14ac:dyDescent="0.25">
      <c r="A519"/>
      <c r="H519"/>
      <c r="I519"/>
    </row>
    <row r="520" spans="1:9" x14ac:dyDescent="0.25">
      <c r="A520"/>
      <c r="H520"/>
      <c r="I520"/>
    </row>
    <row r="521" spans="1:9" x14ac:dyDescent="0.25">
      <c r="A521"/>
      <c r="H521"/>
      <c r="I521"/>
    </row>
    <row r="522" spans="1:9" x14ac:dyDescent="0.25">
      <c r="A522"/>
      <c r="H522"/>
      <c r="I522"/>
    </row>
    <row r="523" spans="1:9" x14ac:dyDescent="0.25">
      <c r="A523"/>
      <c r="H523"/>
      <c r="I523"/>
    </row>
    <row r="524" spans="1:9" x14ac:dyDescent="0.25">
      <c r="A524"/>
      <c r="H524"/>
      <c r="I524"/>
    </row>
    <row r="525" spans="1:9" x14ac:dyDescent="0.25">
      <c r="A525"/>
      <c r="H525"/>
      <c r="I525"/>
    </row>
    <row r="526" spans="1:9" x14ac:dyDescent="0.25">
      <c r="A526"/>
      <c r="H526"/>
      <c r="I526"/>
    </row>
    <row r="527" spans="1:9" x14ac:dyDescent="0.25">
      <c r="A527"/>
      <c r="H527"/>
      <c r="I527"/>
    </row>
    <row r="528" spans="1:9" x14ac:dyDescent="0.25">
      <c r="A528"/>
      <c r="H528"/>
      <c r="I528"/>
    </row>
    <row r="529" spans="1:9" x14ac:dyDescent="0.25">
      <c r="A529"/>
      <c r="H529"/>
      <c r="I529"/>
    </row>
    <row r="530" spans="1:9" x14ac:dyDescent="0.25">
      <c r="A530"/>
      <c r="H530"/>
      <c r="I530"/>
    </row>
    <row r="531" spans="1:9" x14ac:dyDescent="0.25">
      <c r="A531"/>
      <c r="H531"/>
      <c r="I531"/>
    </row>
    <row r="532" spans="1:9" x14ac:dyDescent="0.25">
      <c r="A532"/>
      <c r="H532"/>
      <c r="I532"/>
    </row>
    <row r="533" spans="1:9" x14ac:dyDescent="0.25">
      <c r="A533"/>
      <c r="H533"/>
      <c r="I533"/>
    </row>
    <row r="534" spans="1:9" x14ac:dyDescent="0.25">
      <c r="A534"/>
      <c r="H534"/>
      <c r="I534"/>
    </row>
    <row r="535" spans="1:9" x14ac:dyDescent="0.25">
      <c r="A535"/>
      <c r="H535"/>
      <c r="I535"/>
    </row>
    <row r="536" spans="1:9" x14ac:dyDescent="0.25">
      <c r="A536"/>
      <c r="H536"/>
      <c r="I536"/>
    </row>
    <row r="537" spans="1:9" x14ac:dyDescent="0.25">
      <c r="A537"/>
      <c r="H537"/>
      <c r="I537"/>
    </row>
    <row r="538" spans="1:9" x14ac:dyDescent="0.25">
      <c r="A538"/>
      <c r="H538"/>
      <c r="I538"/>
    </row>
    <row r="539" spans="1:9" x14ac:dyDescent="0.25">
      <c r="A539"/>
      <c r="H539"/>
      <c r="I539"/>
    </row>
    <row r="540" spans="1:9" x14ac:dyDescent="0.25">
      <c r="A540"/>
      <c r="H540"/>
      <c r="I540"/>
    </row>
    <row r="541" spans="1:9" x14ac:dyDescent="0.25">
      <c r="A541"/>
      <c r="H541"/>
      <c r="I541"/>
    </row>
    <row r="542" spans="1:9" x14ac:dyDescent="0.25">
      <c r="A542"/>
      <c r="H542"/>
      <c r="I542"/>
    </row>
    <row r="543" spans="1:9" x14ac:dyDescent="0.25">
      <c r="A543"/>
      <c r="H543"/>
      <c r="I543"/>
    </row>
    <row r="544" spans="1:9" x14ac:dyDescent="0.25">
      <c r="A544"/>
      <c r="H544"/>
      <c r="I544"/>
    </row>
    <row r="545" spans="1:9" x14ac:dyDescent="0.25">
      <c r="A545"/>
      <c r="H545"/>
      <c r="I545"/>
    </row>
    <row r="546" spans="1:9" x14ac:dyDescent="0.25">
      <c r="A546"/>
      <c r="H546"/>
      <c r="I546"/>
    </row>
    <row r="547" spans="1:9" x14ac:dyDescent="0.25">
      <c r="A547"/>
      <c r="H547"/>
      <c r="I547"/>
    </row>
    <row r="548" spans="1:9" x14ac:dyDescent="0.25">
      <c r="A548"/>
      <c r="H548"/>
      <c r="I548"/>
    </row>
    <row r="549" spans="1:9" x14ac:dyDescent="0.25">
      <c r="A549"/>
      <c r="H549"/>
      <c r="I549"/>
    </row>
    <row r="550" spans="1:9" x14ac:dyDescent="0.25">
      <c r="A550"/>
      <c r="H550"/>
      <c r="I550"/>
    </row>
    <row r="551" spans="1:9" x14ac:dyDescent="0.25">
      <c r="A551"/>
      <c r="H551"/>
      <c r="I551"/>
    </row>
    <row r="552" spans="1:9" x14ac:dyDescent="0.25">
      <c r="A552"/>
      <c r="H552"/>
      <c r="I552"/>
    </row>
    <row r="553" spans="1:9" x14ac:dyDescent="0.25">
      <c r="A553"/>
      <c r="H553"/>
      <c r="I553"/>
    </row>
    <row r="554" spans="1:9" x14ac:dyDescent="0.25">
      <c r="A554"/>
      <c r="H554"/>
      <c r="I554"/>
    </row>
    <row r="555" spans="1:9" x14ac:dyDescent="0.25">
      <c r="A555"/>
      <c r="H555"/>
      <c r="I555"/>
    </row>
    <row r="556" spans="1:9" x14ac:dyDescent="0.25">
      <c r="A556"/>
      <c r="H556"/>
      <c r="I556"/>
    </row>
    <row r="557" spans="1:9" x14ac:dyDescent="0.25">
      <c r="A557"/>
      <c r="H557"/>
      <c r="I557"/>
    </row>
    <row r="558" spans="1:9" x14ac:dyDescent="0.25">
      <c r="A558"/>
      <c r="H558"/>
      <c r="I558"/>
    </row>
    <row r="559" spans="1:9" x14ac:dyDescent="0.25">
      <c r="A559"/>
      <c r="H559"/>
      <c r="I559"/>
    </row>
    <row r="560" spans="1:9" x14ac:dyDescent="0.25">
      <c r="A560"/>
      <c r="H560"/>
      <c r="I560"/>
    </row>
    <row r="561" spans="1:9" x14ac:dyDescent="0.25">
      <c r="A561"/>
      <c r="H561"/>
      <c r="I561"/>
    </row>
    <row r="562" spans="1:9" x14ac:dyDescent="0.25">
      <c r="A562"/>
      <c r="H562"/>
      <c r="I562"/>
    </row>
    <row r="563" spans="1:9" x14ac:dyDescent="0.25">
      <c r="A563"/>
      <c r="H563"/>
      <c r="I563"/>
    </row>
    <row r="564" spans="1:9" x14ac:dyDescent="0.25">
      <c r="A564"/>
      <c r="H564"/>
      <c r="I564"/>
    </row>
    <row r="565" spans="1:9" x14ac:dyDescent="0.25">
      <c r="A565"/>
      <c r="H565"/>
      <c r="I565"/>
    </row>
    <row r="566" spans="1:9" x14ac:dyDescent="0.25">
      <c r="A566"/>
      <c r="H566"/>
      <c r="I566"/>
    </row>
    <row r="567" spans="1:9" x14ac:dyDescent="0.25">
      <c r="A567"/>
      <c r="H567"/>
      <c r="I567"/>
    </row>
    <row r="568" spans="1:9" x14ac:dyDescent="0.25">
      <c r="A568"/>
      <c r="H568"/>
      <c r="I568"/>
    </row>
    <row r="569" spans="1:9" x14ac:dyDescent="0.25">
      <c r="A569"/>
      <c r="H569"/>
      <c r="I569"/>
    </row>
    <row r="570" spans="1:9" x14ac:dyDescent="0.25">
      <c r="A570"/>
      <c r="H570"/>
      <c r="I570"/>
    </row>
    <row r="571" spans="1:9" x14ac:dyDescent="0.25">
      <c r="A571"/>
      <c r="H571"/>
      <c r="I571"/>
    </row>
    <row r="572" spans="1:9" x14ac:dyDescent="0.25">
      <c r="A572"/>
      <c r="H572"/>
      <c r="I572"/>
    </row>
    <row r="573" spans="1:9" x14ac:dyDescent="0.25">
      <c r="A573"/>
      <c r="H573"/>
      <c r="I573"/>
    </row>
    <row r="574" spans="1:9" x14ac:dyDescent="0.25">
      <c r="A574"/>
      <c r="H574"/>
      <c r="I574"/>
    </row>
    <row r="575" spans="1:9" x14ac:dyDescent="0.25">
      <c r="A575"/>
      <c r="H575"/>
      <c r="I575"/>
    </row>
    <row r="576" spans="1:9" x14ac:dyDescent="0.25">
      <c r="A576"/>
      <c r="H576"/>
      <c r="I576"/>
    </row>
    <row r="577" spans="1:9" x14ac:dyDescent="0.25">
      <c r="A577"/>
      <c r="H577"/>
      <c r="I577"/>
    </row>
    <row r="578" spans="1:9" x14ac:dyDescent="0.25">
      <c r="A578"/>
      <c r="H578"/>
      <c r="I578"/>
    </row>
    <row r="579" spans="1:9" x14ac:dyDescent="0.25">
      <c r="A579"/>
      <c r="H579"/>
      <c r="I579"/>
    </row>
    <row r="580" spans="1:9" x14ac:dyDescent="0.25">
      <c r="A580"/>
      <c r="H580"/>
      <c r="I580"/>
    </row>
    <row r="581" spans="1:9" x14ac:dyDescent="0.25">
      <c r="A581"/>
      <c r="H581"/>
      <c r="I581"/>
    </row>
    <row r="582" spans="1:9" x14ac:dyDescent="0.25">
      <c r="A582"/>
      <c r="H582"/>
      <c r="I582"/>
    </row>
    <row r="583" spans="1:9" x14ac:dyDescent="0.25">
      <c r="A583"/>
      <c r="H583"/>
      <c r="I583"/>
    </row>
    <row r="584" spans="1:9" x14ac:dyDescent="0.25">
      <c r="A584"/>
      <c r="H584"/>
      <c r="I584"/>
    </row>
    <row r="585" spans="1:9" x14ac:dyDescent="0.25">
      <c r="A585"/>
      <c r="H585"/>
      <c r="I585"/>
    </row>
    <row r="586" spans="1:9" x14ac:dyDescent="0.25">
      <c r="A586"/>
      <c r="H586"/>
      <c r="I586"/>
    </row>
    <row r="587" spans="1:9" x14ac:dyDescent="0.25">
      <c r="A587"/>
      <c r="H587"/>
      <c r="I587"/>
    </row>
    <row r="588" spans="1:9" x14ac:dyDescent="0.25">
      <c r="A588"/>
      <c r="H588"/>
      <c r="I588"/>
    </row>
    <row r="589" spans="1:9" x14ac:dyDescent="0.25">
      <c r="A589"/>
      <c r="H589"/>
      <c r="I589"/>
    </row>
    <row r="590" spans="1:9" x14ac:dyDescent="0.25">
      <c r="A590"/>
      <c r="H590"/>
      <c r="I590"/>
    </row>
    <row r="591" spans="1:9" x14ac:dyDescent="0.25">
      <c r="A591"/>
      <c r="H591"/>
      <c r="I591"/>
    </row>
    <row r="592" spans="1:9" x14ac:dyDescent="0.25">
      <c r="A592"/>
      <c r="H592"/>
      <c r="I592"/>
    </row>
    <row r="593" spans="1:9" x14ac:dyDescent="0.25">
      <c r="A593"/>
      <c r="H593"/>
      <c r="I593"/>
    </row>
    <row r="594" spans="1:9" x14ac:dyDescent="0.25">
      <c r="A594"/>
      <c r="H594"/>
      <c r="I594"/>
    </row>
    <row r="595" spans="1:9" x14ac:dyDescent="0.25">
      <c r="A595"/>
      <c r="H595"/>
      <c r="I595"/>
    </row>
    <row r="596" spans="1:9" x14ac:dyDescent="0.25">
      <c r="A596"/>
      <c r="H596"/>
      <c r="I596"/>
    </row>
    <row r="597" spans="1:9" x14ac:dyDescent="0.25">
      <c r="A597"/>
      <c r="H597"/>
      <c r="I597"/>
    </row>
    <row r="598" spans="1:9" x14ac:dyDescent="0.25">
      <c r="A598"/>
      <c r="H598"/>
      <c r="I598"/>
    </row>
    <row r="599" spans="1:9" x14ac:dyDescent="0.25">
      <c r="A599"/>
      <c r="H599"/>
      <c r="I599"/>
    </row>
    <row r="600" spans="1:9" x14ac:dyDescent="0.25">
      <c r="A600"/>
      <c r="H600"/>
      <c r="I600"/>
    </row>
    <row r="601" spans="1:9" x14ac:dyDescent="0.25">
      <c r="A601"/>
      <c r="H601"/>
      <c r="I601"/>
    </row>
    <row r="602" spans="1:9" x14ac:dyDescent="0.25">
      <c r="A602"/>
      <c r="H602"/>
      <c r="I602"/>
    </row>
    <row r="603" spans="1:9" x14ac:dyDescent="0.25">
      <c r="A603"/>
      <c r="H603"/>
      <c r="I603"/>
    </row>
    <row r="604" spans="1:9" x14ac:dyDescent="0.25">
      <c r="A604"/>
      <c r="H604"/>
      <c r="I604"/>
    </row>
    <row r="605" spans="1:9" x14ac:dyDescent="0.25">
      <c r="A605"/>
      <c r="H605"/>
      <c r="I605"/>
    </row>
    <row r="606" spans="1:9" x14ac:dyDescent="0.25">
      <c r="A606"/>
      <c r="H606"/>
      <c r="I606"/>
    </row>
    <row r="607" spans="1:9" x14ac:dyDescent="0.25">
      <c r="A607"/>
      <c r="H607"/>
      <c r="I607"/>
    </row>
    <row r="608" spans="1:9" x14ac:dyDescent="0.25">
      <c r="A608"/>
      <c r="H608"/>
      <c r="I608"/>
    </row>
    <row r="609" spans="1:9" x14ac:dyDescent="0.25">
      <c r="A609"/>
      <c r="H609"/>
      <c r="I609"/>
    </row>
    <row r="610" spans="1:9" x14ac:dyDescent="0.25">
      <c r="A610"/>
      <c r="H610"/>
      <c r="I610"/>
    </row>
    <row r="611" spans="1:9" x14ac:dyDescent="0.25">
      <c r="A611"/>
      <c r="H611"/>
      <c r="I611"/>
    </row>
    <row r="612" spans="1:9" x14ac:dyDescent="0.25">
      <c r="A612"/>
      <c r="H612"/>
      <c r="I612"/>
    </row>
    <row r="613" spans="1:9" x14ac:dyDescent="0.25">
      <c r="A613"/>
      <c r="H613"/>
      <c r="I613"/>
    </row>
    <row r="614" spans="1:9" x14ac:dyDescent="0.25">
      <c r="A614"/>
      <c r="H614"/>
      <c r="I614"/>
    </row>
    <row r="615" spans="1:9" x14ac:dyDescent="0.25">
      <c r="A615"/>
      <c r="H615"/>
      <c r="I615"/>
    </row>
    <row r="616" spans="1:9" x14ac:dyDescent="0.25">
      <c r="A616"/>
      <c r="H616"/>
      <c r="I616"/>
    </row>
    <row r="617" spans="1:9" x14ac:dyDescent="0.25">
      <c r="A617"/>
      <c r="H617"/>
      <c r="I617"/>
    </row>
    <row r="618" spans="1:9" x14ac:dyDescent="0.25">
      <c r="A618"/>
      <c r="H618"/>
      <c r="I618"/>
    </row>
    <row r="619" spans="1:9" x14ac:dyDescent="0.25">
      <c r="A619"/>
      <c r="H619"/>
      <c r="I619"/>
    </row>
    <row r="620" spans="1:9" x14ac:dyDescent="0.25">
      <c r="A620"/>
      <c r="H620"/>
      <c r="I620"/>
    </row>
    <row r="621" spans="1:9" x14ac:dyDescent="0.25">
      <c r="A621"/>
      <c r="H621"/>
      <c r="I621"/>
    </row>
    <row r="622" spans="1:9" x14ac:dyDescent="0.25">
      <c r="A622"/>
      <c r="H622"/>
      <c r="I622"/>
    </row>
    <row r="623" spans="1:9" x14ac:dyDescent="0.25">
      <c r="A623"/>
      <c r="H623"/>
      <c r="I623"/>
    </row>
    <row r="624" spans="1:9" x14ac:dyDescent="0.25">
      <c r="A624"/>
      <c r="H624"/>
      <c r="I624"/>
    </row>
    <row r="625" spans="1:9" x14ac:dyDescent="0.25">
      <c r="A625"/>
      <c r="H625"/>
      <c r="I625"/>
    </row>
    <row r="626" spans="1:9" x14ac:dyDescent="0.25">
      <c r="A626"/>
      <c r="H626"/>
      <c r="I626"/>
    </row>
    <row r="627" spans="1:9" x14ac:dyDescent="0.25">
      <c r="A627"/>
      <c r="H627"/>
      <c r="I627"/>
    </row>
    <row r="628" spans="1:9" x14ac:dyDescent="0.25">
      <c r="A628"/>
      <c r="H628"/>
      <c r="I628"/>
    </row>
    <row r="629" spans="1:9" x14ac:dyDescent="0.25">
      <c r="A629"/>
      <c r="H629"/>
      <c r="I629"/>
    </row>
    <row r="630" spans="1:9" x14ac:dyDescent="0.25">
      <c r="A630"/>
      <c r="H630"/>
      <c r="I630"/>
    </row>
    <row r="631" spans="1:9" x14ac:dyDescent="0.25">
      <c r="A631"/>
      <c r="H631"/>
      <c r="I631"/>
    </row>
    <row r="632" spans="1:9" x14ac:dyDescent="0.25">
      <c r="A632"/>
      <c r="H632"/>
      <c r="I632"/>
    </row>
    <row r="633" spans="1:9" x14ac:dyDescent="0.25">
      <c r="A633"/>
      <c r="H633"/>
      <c r="I633"/>
    </row>
    <row r="634" spans="1:9" x14ac:dyDescent="0.25">
      <c r="A634"/>
      <c r="H634"/>
      <c r="I634"/>
    </row>
    <row r="635" spans="1:9" x14ac:dyDescent="0.25">
      <c r="A635"/>
      <c r="H635"/>
      <c r="I635"/>
    </row>
    <row r="636" spans="1:9" x14ac:dyDescent="0.25">
      <c r="A636"/>
      <c r="H636"/>
      <c r="I636"/>
    </row>
    <row r="637" spans="1:9" x14ac:dyDescent="0.25">
      <c r="A637"/>
      <c r="H637"/>
      <c r="I637"/>
    </row>
    <row r="638" spans="1:9" x14ac:dyDescent="0.25">
      <c r="A638"/>
      <c r="H638"/>
      <c r="I638"/>
    </row>
    <row r="639" spans="1:9" x14ac:dyDescent="0.25">
      <c r="A639"/>
      <c r="H639"/>
      <c r="I639"/>
    </row>
    <row r="640" spans="1:9" x14ac:dyDescent="0.25">
      <c r="A640"/>
      <c r="H640"/>
      <c r="I640"/>
    </row>
    <row r="641" spans="1:9" x14ac:dyDescent="0.25">
      <c r="A641"/>
      <c r="H641"/>
      <c r="I641"/>
    </row>
    <row r="642" spans="1:9" x14ac:dyDescent="0.25">
      <c r="A642"/>
      <c r="H642"/>
      <c r="I642"/>
    </row>
    <row r="643" spans="1:9" x14ac:dyDescent="0.25">
      <c r="A643"/>
      <c r="H643"/>
      <c r="I643"/>
    </row>
    <row r="644" spans="1:9" x14ac:dyDescent="0.25">
      <c r="A644"/>
      <c r="H644"/>
      <c r="I644"/>
    </row>
    <row r="645" spans="1:9" x14ac:dyDescent="0.25">
      <c r="A645"/>
      <c r="H645"/>
      <c r="I645"/>
    </row>
    <row r="646" spans="1:9" x14ac:dyDescent="0.25">
      <c r="A646"/>
      <c r="H646"/>
      <c r="I646"/>
    </row>
    <row r="647" spans="1:9" x14ac:dyDescent="0.25">
      <c r="A647"/>
      <c r="H647"/>
      <c r="I647"/>
    </row>
    <row r="648" spans="1:9" x14ac:dyDescent="0.25">
      <c r="A648"/>
      <c r="H648"/>
      <c r="I648"/>
    </row>
    <row r="649" spans="1:9" x14ac:dyDescent="0.25">
      <c r="A649"/>
      <c r="H649"/>
      <c r="I649"/>
    </row>
    <row r="650" spans="1:9" x14ac:dyDescent="0.25">
      <c r="A650"/>
      <c r="H650"/>
      <c r="I650"/>
    </row>
    <row r="651" spans="1:9" x14ac:dyDescent="0.25">
      <c r="A651"/>
      <c r="H651"/>
      <c r="I651"/>
    </row>
    <row r="652" spans="1:9" x14ac:dyDescent="0.25">
      <c r="A652"/>
      <c r="H652"/>
      <c r="I652"/>
    </row>
    <row r="653" spans="1:9" x14ac:dyDescent="0.25">
      <c r="A653"/>
      <c r="H653"/>
      <c r="I653"/>
    </row>
    <row r="654" spans="1:9" x14ac:dyDescent="0.25">
      <c r="A654"/>
      <c r="H654"/>
      <c r="I654"/>
    </row>
    <row r="655" spans="1:9" x14ac:dyDescent="0.25">
      <c r="A655"/>
      <c r="H655"/>
      <c r="I655"/>
    </row>
    <row r="656" spans="1:9" x14ac:dyDescent="0.25">
      <c r="A656"/>
      <c r="H656"/>
      <c r="I656"/>
    </row>
    <row r="657" spans="1:9" x14ac:dyDescent="0.25">
      <c r="A657"/>
      <c r="H657"/>
      <c r="I657"/>
    </row>
    <row r="658" spans="1:9" x14ac:dyDescent="0.25">
      <c r="A658"/>
      <c r="H658"/>
      <c r="I658"/>
    </row>
    <row r="659" spans="1:9" x14ac:dyDescent="0.25">
      <c r="A659"/>
      <c r="H659"/>
      <c r="I659"/>
    </row>
    <row r="660" spans="1:9" x14ac:dyDescent="0.25">
      <c r="A660"/>
      <c r="H660"/>
      <c r="I660"/>
    </row>
    <row r="661" spans="1:9" x14ac:dyDescent="0.25">
      <c r="A661"/>
      <c r="H661"/>
      <c r="I661"/>
    </row>
    <row r="662" spans="1:9" x14ac:dyDescent="0.25">
      <c r="A662"/>
      <c r="H662"/>
      <c r="I662"/>
    </row>
    <row r="663" spans="1:9" x14ac:dyDescent="0.25">
      <c r="A663"/>
      <c r="H663"/>
      <c r="I663"/>
    </row>
    <row r="664" spans="1:9" x14ac:dyDescent="0.25">
      <c r="A664"/>
      <c r="H664"/>
      <c r="I664"/>
    </row>
    <row r="665" spans="1:9" x14ac:dyDescent="0.25">
      <c r="A665"/>
      <c r="H665"/>
      <c r="I665"/>
    </row>
    <row r="666" spans="1:9" x14ac:dyDescent="0.25">
      <c r="A666"/>
      <c r="H666"/>
      <c r="I666"/>
    </row>
    <row r="667" spans="1:9" x14ac:dyDescent="0.25">
      <c r="A667"/>
      <c r="H667"/>
      <c r="I667"/>
    </row>
    <row r="668" spans="1:9" x14ac:dyDescent="0.25">
      <c r="A668"/>
      <c r="H668"/>
      <c r="I668"/>
    </row>
    <row r="669" spans="1:9" x14ac:dyDescent="0.25">
      <c r="A669"/>
      <c r="H669"/>
      <c r="I669"/>
    </row>
    <row r="670" spans="1:9" x14ac:dyDescent="0.25">
      <c r="A670"/>
      <c r="H670"/>
      <c r="I670"/>
    </row>
    <row r="671" spans="1:9" x14ac:dyDescent="0.25">
      <c r="A671"/>
      <c r="H671"/>
      <c r="I671"/>
    </row>
    <row r="672" spans="1:9" x14ac:dyDescent="0.25">
      <c r="A672"/>
      <c r="H672"/>
      <c r="I672"/>
    </row>
    <row r="673" spans="1:9" x14ac:dyDescent="0.25">
      <c r="A673"/>
      <c r="H673"/>
      <c r="I673"/>
    </row>
    <row r="674" spans="1:9" x14ac:dyDescent="0.25">
      <c r="A674"/>
      <c r="H674"/>
      <c r="I674"/>
    </row>
    <row r="675" spans="1:9" x14ac:dyDescent="0.25">
      <c r="A675"/>
      <c r="H675"/>
      <c r="I675"/>
    </row>
    <row r="676" spans="1:9" x14ac:dyDescent="0.25">
      <c r="A676"/>
      <c r="H676"/>
      <c r="I676"/>
    </row>
    <row r="677" spans="1:9" x14ac:dyDescent="0.25">
      <c r="A677"/>
      <c r="H677"/>
      <c r="I677"/>
    </row>
    <row r="678" spans="1:9" x14ac:dyDescent="0.25">
      <c r="A678"/>
      <c r="H678"/>
      <c r="I678"/>
    </row>
    <row r="679" spans="1:9" x14ac:dyDescent="0.25">
      <c r="A679"/>
      <c r="H679"/>
      <c r="I679"/>
    </row>
    <row r="680" spans="1:9" x14ac:dyDescent="0.25">
      <c r="A680"/>
      <c r="H680"/>
      <c r="I680"/>
    </row>
    <row r="681" spans="1:9" x14ac:dyDescent="0.25">
      <c r="A681"/>
      <c r="H681"/>
      <c r="I681"/>
    </row>
    <row r="682" spans="1:9" x14ac:dyDescent="0.25">
      <c r="A682"/>
      <c r="H682"/>
      <c r="I682"/>
    </row>
    <row r="683" spans="1:9" x14ac:dyDescent="0.25">
      <c r="A683"/>
      <c r="H683"/>
      <c r="I683"/>
    </row>
    <row r="684" spans="1:9" x14ac:dyDescent="0.25">
      <c r="A684"/>
      <c r="H684"/>
      <c r="I684"/>
    </row>
    <row r="685" spans="1:9" x14ac:dyDescent="0.25">
      <c r="A685"/>
      <c r="H685"/>
      <c r="I685"/>
    </row>
    <row r="686" spans="1:9" x14ac:dyDescent="0.25">
      <c r="A686"/>
      <c r="H686"/>
      <c r="I686"/>
    </row>
    <row r="687" spans="1:9" x14ac:dyDescent="0.25">
      <c r="A687"/>
      <c r="H687"/>
      <c r="I687"/>
    </row>
    <row r="688" spans="1:9" x14ac:dyDescent="0.25">
      <c r="A688"/>
      <c r="H688"/>
      <c r="I688"/>
    </row>
    <row r="689" spans="1:9" x14ac:dyDescent="0.25">
      <c r="A689"/>
      <c r="H689"/>
      <c r="I689"/>
    </row>
    <row r="690" spans="1:9" x14ac:dyDescent="0.25">
      <c r="A690"/>
      <c r="H690"/>
      <c r="I690"/>
    </row>
    <row r="691" spans="1:9" x14ac:dyDescent="0.25">
      <c r="A691"/>
      <c r="H691"/>
      <c r="I691"/>
    </row>
    <row r="692" spans="1:9" x14ac:dyDescent="0.25">
      <c r="A692"/>
      <c r="H692"/>
      <c r="I692"/>
    </row>
    <row r="693" spans="1:9" x14ac:dyDescent="0.25">
      <c r="A693"/>
      <c r="H693"/>
      <c r="I693"/>
    </row>
    <row r="694" spans="1:9" x14ac:dyDescent="0.25">
      <c r="A694"/>
      <c r="H694"/>
      <c r="I694"/>
    </row>
    <row r="695" spans="1:9" x14ac:dyDescent="0.25">
      <c r="A695"/>
      <c r="H695"/>
      <c r="I695"/>
    </row>
    <row r="696" spans="1:9" x14ac:dyDescent="0.25">
      <c r="A696"/>
      <c r="H696"/>
      <c r="I696"/>
    </row>
    <row r="697" spans="1:9" x14ac:dyDescent="0.25">
      <c r="A697"/>
      <c r="H697"/>
      <c r="I697"/>
    </row>
    <row r="698" spans="1:9" x14ac:dyDescent="0.25">
      <c r="A698"/>
      <c r="H698"/>
      <c r="I698"/>
    </row>
    <row r="699" spans="1:9" x14ac:dyDescent="0.25">
      <c r="A699"/>
      <c r="H699"/>
      <c r="I699"/>
    </row>
    <row r="700" spans="1:9" x14ac:dyDescent="0.25">
      <c r="A700"/>
      <c r="H700"/>
      <c r="I700"/>
    </row>
    <row r="701" spans="1:9" x14ac:dyDescent="0.25">
      <c r="A701"/>
      <c r="H701"/>
      <c r="I701"/>
    </row>
    <row r="702" spans="1:9" x14ac:dyDescent="0.25">
      <c r="A702"/>
      <c r="H702"/>
      <c r="I702"/>
    </row>
    <row r="703" spans="1:9" x14ac:dyDescent="0.25">
      <c r="A703"/>
      <c r="H703"/>
      <c r="I703"/>
    </row>
    <row r="704" spans="1:9" x14ac:dyDescent="0.25">
      <c r="A704"/>
      <c r="H704"/>
      <c r="I704"/>
    </row>
    <row r="705" spans="1:9" x14ac:dyDescent="0.25">
      <c r="A705"/>
      <c r="H705"/>
      <c r="I705"/>
    </row>
    <row r="706" spans="1:9" x14ac:dyDescent="0.25">
      <c r="A706"/>
      <c r="H706"/>
      <c r="I706"/>
    </row>
    <row r="707" spans="1:9" x14ac:dyDescent="0.25">
      <c r="A707"/>
      <c r="H707"/>
      <c r="I707"/>
    </row>
    <row r="708" spans="1:9" x14ac:dyDescent="0.25">
      <c r="A708"/>
      <c r="H708"/>
      <c r="I708"/>
    </row>
    <row r="709" spans="1:9" x14ac:dyDescent="0.25">
      <c r="A709"/>
      <c r="H709"/>
      <c r="I709"/>
    </row>
    <row r="710" spans="1:9" x14ac:dyDescent="0.25">
      <c r="A710"/>
      <c r="H710"/>
      <c r="I710"/>
    </row>
    <row r="711" spans="1:9" x14ac:dyDescent="0.25">
      <c r="A711"/>
      <c r="H711"/>
      <c r="I711"/>
    </row>
    <row r="712" spans="1:9" x14ac:dyDescent="0.25">
      <c r="A712"/>
      <c r="H712"/>
      <c r="I712"/>
    </row>
    <row r="713" spans="1:9" x14ac:dyDescent="0.25">
      <c r="A713"/>
      <c r="H713"/>
      <c r="I713"/>
    </row>
    <row r="714" spans="1:9" x14ac:dyDescent="0.25">
      <c r="A714"/>
      <c r="H714"/>
      <c r="I714"/>
    </row>
    <row r="715" spans="1:9" x14ac:dyDescent="0.25">
      <c r="A715"/>
      <c r="H715"/>
      <c r="I715"/>
    </row>
    <row r="716" spans="1:9" x14ac:dyDescent="0.25">
      <c r="A716"/>
      <c r="H716"/>
      <c r="I716"/>
    </row>
    <row r="717" spans="1:9" x14ac:dyDescent="0.25">
      <c r="A717"/>
      <c r="H717"/>
      <c r="I717"/>
    </row>
    <row r="718" spans="1:9" x14ac:dyDescent="0.25">
      <c r="A718"/>
      <c r="H718"/>
      <c r="I718"/>
    </row>
    <row r="719" spans="1:9" x14ac:dyDescent="0.25">
      <c r="A719"/>
      <c r="H719"/>
      <c r="I719"/>
    </row>
    <row r="720" spans="1:9" x14ac:dyDescent="0.25">
      <c r="A720"/>
      <c r="H720"/>
      <c r="I720"/>
    </row>
    <row r="721" spans="1:9" x14ac:dyDescent="0.25">
      <c r="A721"/>
      <c r="H721"/>
      <c r="I721"/>
    </row>
    <row r="722" spans="1:9" x14ac:dyDescent="0.25">
      <c r="A722"/>
      <c r="H722"/>
      <c r="I722"/>
    </row>
    <row r="723" spans="1:9" x14ac:dyDescent="0.25">
      <c r="A723"/>
      <c r="H723"/>
      <c r="I723"/>
    </row>
    <row r="724" spans="1:9" x14ac:dyDescent="0.25">
      <c r="A724"/>
      <c r="H724"/>
      <c r="I724"/>
    </row>
    <row r="725" spans="1:9" x14ac:dyDescent="0.25">
      <c r="A725"/>
      <c r="H725"/>
      <c r="I725"/>
    </row>
    <row r="726" spans="1:9" x14ac:dyDescent="0.25">
      <c r="A726"/>
      <c r="H726"/>
      <c r="I726"/>
    </row>
    <row r="727" spans="1:9" x14ac:dyDescent="0.25">
      <c r="A727"/>
      <c r="H727"/>
      <c r="I727"/>
    </row>
    <row r="728" spans="1:9" x14ac:dyDescent="0.25">
      <c r="A728"/>
      <c r="H728"/>
      <c r="I728"/>
    </row>
    <row r="729" spans="1:9" x14ac:dyDescent="0.25">
      <c r="A729"/>
      <c r="H729"/>
      <c r="I729"/>
    </row>
    <row r="730" spans="1:9" x14ac:dyDescent="0.25">
      <c r="A730"/>
      <c r="H730"/>
      <c r="I730"/>
    </row>
    <row r="731" spans="1:9" x14ac:dyDescent="0.25">
      <c r="A731"/>
      <c r="H731"/>
      <c r="I731"/>
    </row>
    <row r="732" spans="1:9" x14ac:dyDescent="0.25">
      <c r="A732"/>
      <c r="H732"/>
      <c r="I732"/>
    </row>
    <row r="733" spans="1:9" x14ac:dyDescent="0.25">
      <c r="A733"/>
      <c r="H733"/>
      <c r="I733"/>
    </row>
    <row r="734" spans="1:9" x14ac:dyDescent="0.25">
      <c r="A734"/>
      <c r="H734"/>
      <c r="I734"/>
    </row>
    <row r="735" spans="1:9" x14ac:dyDescent="0.25">
      <c r="A735"/>
      <c r="H735"/>
      <c r="I735"/>
    </row>
    <row r="736" spans="1:9" x14ac:dyDescent="0.25">
      <c r="A736"/>
      <c r="H736"/>
      <c r="I736"/>
    </row>
    <row r="737" spans="1:9" x14ac:dyDescent="0.25">
      <c r="A737"/>
      <c r="H737"/>
      <c r="I737"/>
    </row>
    <row r="738" spans="1:9" x14ac:dyDescent="0.25">
      <c r="A738"/>
      <c r="H738"/>
      <c r="I738"/>
    </row>
    <row r="739" spans="1:9" x14ac:dyDescent="0.25">
      <c r="A739"/>
      <c r="H739"/>
      <c r="I739"/>
    </row>
    <row r="740" spans="1:9" x14ac:dyDescent="0.25">
      <c r="A740"/>
      <c r="H740"/>
      <c r="I740"/>
    </row>
    <row r="741" spans="1:9" x14ac:dyDescent="0.25">
      <c r="A741"/>
      <c r="H741"/>
      <c r="I741"/>
    </row>
    <row r="742" spans="1:9" x14ac:dyDescent="0.25">
      <c r="A742"/>
      <c r="H742"/>
      <c r="I742"/>
    </row>
    <row r="743" spans="1:9" x14ac:dyDescent="0.25">
      <c r="A743"/>
      <c r="H743"/>
      <c r="I743"/>
    </row>
    <row r="744" spans="1:9" x14ac:dyDescent="0.25">
      <c r="A744"/>
      <c r="H744"/>
      <c r="I744"/>
    </row>
    <row r="745" spans="1:9" x14ac:dyDescent="0.25">
      <c r="A745"/>
      <c r="H745"/>
      <c r="I745"/>
    </row>
    <row r="746" spans="1:9" x14ac:dyDescent="0.25">
      <c r="A746"/>
      <c r="H746"/>
      <c r="I746"/>
    </row>
    <row r="747" spans="1:9" x14ac:dyDescent="0.25">
      <c r="A747"/>
      <c r="H747"/>
      <c r="I747"/>
    </row>
    <row r="748" spans="1:9" x14ac:dyDescent="0.25">
      <c r="A748"/>
      <c r="H748"/>
      <c r="I748"/>
    </row>
    <row r="749" spans="1:9" x14ac:dyDescent="0.25">
      <c r="A749"/>
      <c r="H749"/>
      <c r="I749"/>
    </row>
    <row r="750" spans="1:9" x14ac:dyDescent="0.25">
      <c r="A750"/>
      <c r="H750"/>
      <c r="I750"/>
    </row>
    <row r="751" spans="1:9" x14ac:dyDescent="0.25">
      <c r="A751"/>
      <c r="H751"/>
      <c r="I751"/>
    </row>
    <row r="752" spans="1:9" x14ac:dyDescent="0.25">
      <c r="A752"/>
      <c r="H752"/>
      <c r="I752"/>
    </row>
    <row r="753" spans="1:9" x14ac:dyDescent="0.25">
      <c r="A753"/>
      <c r="H753"/>
      <c r="I753"/>
    </row>
    <row r="754" spans="1:9" x14ac:dyDescent="0.25">
      <c r="A754"/>
      <c r="H754"/>
      <c r="I754"/>
    </row>
    <row r="755" spans="1:9" x14ac:dyDescent="0.25">
      <c r="A755"/>
      <c r="H755"/>
      <c r="I755"/>
    </row>
    <row r="756" spans="1:9" x14ac:dyDescent="0.25">
      <c r="A756"/>
      <c r="H756"/>
      <c r="I756"/>
    </row>
    <row r="757" spans="1:9" x14ac:dyDescent="0.25">
      <c r="A757"/>
      <c r="H757"/>
      <c r="I757"/>
    </row>
    <row r="758" spans="1:9" x14ac:dyDescent="0.25">
      <c r="A758"/>
      <c r="H758"/>
      <c r="I758"/>
    </row>
    <row r="759" spans="1:9" x14ac:dyDescent="0.25">
      <c r="A759"/>
      <c r="H759"/>
      <c r="I759"/>
    </row>
    <row r="760" spans="1:9" x14ac:dyDescent="0.25">
      <c r="A760"/>
      <c r="H760"/>
      <c r="I760"/>
    </row>
    <row r="761" spans="1:9" x14ac:dyDescent="0.25">
      <c r="A761"/>
      <c r="H761"/>
      <c r="I761"/>
    </row>
    <row r="762" spans="1:9" x14ac:dyDescent="0.25">
      <c r="A762"/>
      <c r="H762"/>
      <c r="I762"/>
    </row>
  </sheetData>
  <autoFilter ref="C6:J431" xr:uid="{00000000-0009-0000-0000-000002000000}">
    <sortState xmlns:xlrd2="http://schemas.microsoft.com/office/spreadsheetml/2017/richdata2" ref="C7:J453">
      <sortCondition ref="E6:E431"/>
    </sortState>
  </autoFilter>
  <sortState xmlns:xlrd2="http://schemas.microsoft.com/office/spreadsheetml/2017/richdata2" ref="N8:O48">
    <sortCondition ref="O7"/>
  </sortState>
  <mergeCells count="1">
    <mergeCell ref="N5:Q5"/>
  </mergeCells>
  <dataValidations count="1">
    <dataValidation type="list" allowBlank="1" showInputMessage="1" showErrorMessage="1" sqref="F7:G453" xr:uid="{00000000-0002-0000-0200-000000000000}">
      <formula1>"X"</formula1>
    </dataValidation>
  </dataValidations>
  <hyperlinks>
    <hyperlink ref="S35" r:id="rId1" display="mailto:nukb.unab@gmail.com" xr:uid="{00000000-0004-0000-0200-000000000000}"/>
    <hyperlink ref="S41" r:id="rId2" display="mailto:contact@hkcrossbow.org" xr:uid="{00000000-0004-0000-0200-000001000000}"/>
    <hyperlink ref="S43" r:id="rId3" display="mailto:delaneywoodcraft@eircom.net" xr:uid="{00000000-0004-0000-0200-000002000000}"/>
    <hyperlink ref="S46" r:id="rId4" display="mailto:jpn-xbow@mx7.ttcn.ne.jp" xr:uid="{00000000-0004-0000-0200-000003000000}"/>
    <hyperlink ref="S47" r:id="rId5" display="mailto:star100100@mail.ru" xr:uid="{00000000-0004-0000-0200-000004000000}"/>
    <hyperlink ref="S49" r:id="rId6" display="mailto:info@arbaletas.lt" xr:uid="{00000000-0004-0000-0200-000005000000}"/>
    <hyperlink ref="S50" r:id="rId7" display="mailto:pinnacle976@yahoo.com" xr:uid="{00000000-0004-0000-0200-000006000000}"/>
    <hyperlink ref="S51" r:id="rId8" display="mailto:a3.roelands@home.nl" xr:uid="{00000000-0004-0000-0200-000007000000}"/>
    <hyperlink ref="S54" r:id="rId9" display="mailto:office@serbianshooting.rs" xr:uid="{00000000-0004-0000-0200-000008000000}"/>
    <hyperlink ref="S56" r:id="rId10" display="mailto:petbir@bluewin.ch" xr:uid="{00000000-0004-0000-0200-000009000000}"/>
    <hyperlink ref="S58" r:id="rId11" display="mailto:pearlho@ms22.hinet.net" xr:uid="{00000000-0004-0000-0200-00000A000000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 Form</vt:lpstr>
      <vt:lpstr>Old Entry Form</vt:lpstr>
      <vt:lpstr>'Entry Form'!Print_Area</vt:lpstr>
      <vt:lpstr>'Old Entry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Pero Stojnic</cp:lastModifiedBy>
  <cp:lastPrinted>2026-04-16T15:46:00Z</cp:lastPrinted>
  <dcterms:created xsi:type="dcterms:W3CDTF">2024-07-17T08:58:26Z</dcterms:created>
  <dcterms:modified xsi:type="dcterms:W3CDTF">2026-04-16T19:45:46Z</dcterms:modified>
</cp:coreProperties>
</file>